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_podstyazhonok\Desktop\ПРОГРАММА\Изменения\2026\№2\"/>
    </mc:Choice>
  </mc:AlternateContent>
  <bookViews>
    <workbookView xWindow="-120" yWindow="-120" windowWidth="23250" windowHeight="13170"/>
  </bookViews>
  <sheets>
    <sheet name="МП12 2023-2027" sheetId="1" r:id="rId1"/>
  </sheets>
  <definedNames>
    <definedName name="_xlnm.Print_Titles" localSheetId="0">'МП12 2023-2027'!$3:$5</definedName>
    <definedName name="_xlnm.Print_Area" localSheetId="0">'МП12 2023-2027'!$A$1:$O$89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3" i="1" l="1"/>
  <c r="E72" i="1"/>
  <c r="P16" i="1" l="1"/>
  <c r="F64" i="1" l="1"/>
  <c r="F58" i="1" s="1"/>
  <c r="E32" i="1"/>
  <c r="E27" i="1"/>
  <c r="E15" i="1"/>
  <c r="E11" i="1"/>
  <c r="K64" i="1" l="1"/>
  <c r="K58" i="1" s="1"/>
  <c r="L64" i="1"/>
  <c r="L58" i="1" s="1"/>
  <c r="M64" i="1"/>
  <c r="M58" i="1" s="1"/>
  <c r="N64" i="1"/>
  <c r="N58" i="1" s="1"/>
  <c r="E61" i="1" l="1"/>
  <c r="E64" i="1"/>
  <c r="E16" i="1"/>
  <c r="F22" i="1"/>
  <c r="K22" i="1"/>
  <c r="L22" i="1"/>
  <c r="M22" i="1"/>
  <c r="N22" i="1"/>
  <c r="E23" i="1"/>
  <c r="E21" i="1" s="1"/>
  <c r="E24" i="1"/>
  <c r="F28" i="1"/>
  <c r="K28" i="1"/>
  <c r="L28" i="1"/>
  <c r="M28" i="1"/>
  <c r="N28" i="1"/>
  <c r="E29" i="1"/>
  <c r="L20" i="1" l="1"/>
  <c r="E22" i="1"/>
  <c r="E20" i="1" s="1"/>
  <c r="K20" i="1"/>
  <c r="E28" i="1"/>
  <c r="N20" i="1"/>
  <c r="F20" i="1"/>
  <c r="M20" i="1"/>
  <c r="N74" i="1" l="1"/>
  <c r="M74" i="1"/>
  <c r="L74" i="1"/>
  <c r="K74" i="1"/>
  <c r="F74" i="1"/>
  <c r="E76" i="1"/>
  <c r="E75" i="1"/>
  <c r="E71" i="1"/>
  <c r="E70" i="1"/>
  <c r="E74" i="1" l="1"/>
  <c r="M57" i="1" l="1"/>
  <c r="M78" i="1" s="1"/>
  <c r="M77" i="1" s="1"/>
  <c r="E69" i="1"/>
  <c r="E60" i="1"/>
  <c r="E42" i="1"/>
  <c r="K37" i="1"/>
  <c r="M37" i="1"/>
  <c r="N37" i="1"/>
  <c r="L57" i="1" l="1"/>
  <c r="L78" i="1" s="1"/>
  <c r="L77" i="1" s="1"/>
  <c r="K57" i="1"/>
  <c r="K78" i="1" s="1"/>
  <c r="K77" i="1" s="1"/>
  <c r="L37" i="1"/>
  <c r="K47" i="1" l="1"/>
  <c r="K46" i="1" s="1"/>
  <c r="F57" i="1" l="1"/>
  <c r="F78" i="1" s="1"/>
  <c r="F77" i="1" s="1"/>
  <c r="E65" i="1"/>
  <c r="E66" i="1"/>
  <c r="E67" i="1"/>
  <c r="E68" i="1"/>
  <c r="N57" i="1" l="1"/>
  <c r="N78" i="1" s="1"/>
  <c r="N77" i="1" s="1"/>
  <c r="T59" i="1" l="1"/>
  <c r="F7" i="1"/>
  <c r="F37" i="1" l="1"/>
  <c r="F35" i="1" l="1"/>
  <c r="L47" i="1" l="1"/>
  <c r="L46" i="1" s="1"/>
  <c r="M47" i="1"/>
  <c r="M46" i="1" s="1"/>
  <c r="N47" i="1"/>
  <c r="N46" i="1" s="1"/>
  <c r="F47" i="1"/>
  <c r="E47" i="1" l="1"/>
  <c r="E46" i="1" s="1"/>
  <c r="F46" i="1"/>
  <c r="F82" i="1" s="1"/>
  <c r="E38" i="1"/>
  <c r="M7" i="1" l="1"/>
  <c r="L7" i="1"/>
  <c r="K7" i="1"/>
  <c r="K35" i="1" s="1"/>
  <c r="N7" i="1"/>
  <c r="E8" i="1"/>
  <c r="E12" i="1"/>
  <c r="F34" i="1"/>
  <c r="F33" i="1" s="1"/>
  <c r="K34" i="1"/>
  <c r="K81" i="1" l="1"/>
  <c r="K33" i="1"/>
  <c r="N35" i="1"/>
  <c r="F81" i="1"/>
  <c r="L35" i="1"/>
  <c r="L82" i="1" s="1"/>
  <c r="M35" i="1"/>
  <c r="N34" i="1"/>
  <c r="M34" i="1"/>
  <c r="L34" i="1"/>
  <c r="E7" i="1"/>
  <c r="M81" i="1" l="1"/>
  <c r="M33" i="1"/>
  <c r="N81" i="1"/>
  <c r="N33" i="1"/>
  <c r="L81" i="1"/>
  <c r="L33" i="1"/>
  <c r="K82" i="1"/>
  <c r="E37" i="1"/>
  <c r="E59" i="1"/>
  <c r="E62" i="1"/>
  <c r="E81" i="1" l="1"/>
  <c r="N82" i="1"/>
  <c r="M82" i="1"/>
  <c r="E58" i="1"/>
  <c r="K80" i="1"/>
  <c r="E63" i="1"/>
  <c r="E57" i="1" l="1"/>
  <c r="E78" i="1" s="1"/>
  <c r="E77" i="1" s="1"/>
  <c r="T55" i="1"/>
  <c r="E35" i="1" l="1"/>
  <c r="E34" i="1" l="1"/>
  <c r="E33" i="1" s="1"/>
  <c r="N80" i="1" l="1"/>
  <c r="M80" i="1"/>
  <c r="L80" i="1"/>
  <c r="F80" i="1" l="1"/>
  <c r="E80" i="1" s="1"/>
  <c r="E82" i="1"/>
</calcChain>
</file>

<file path=xl/comments1.xml><?xml version="1.0" encoding="utf-8"?>
<comments xmlns="http://schemas.openxmlformats.org/spreadsheetml/2006/main">
  <authors>
    <author>Галыгина Вера Филипповна</author>
    <author>Подстяжонок Михаил Игоревич</author>
  </authors>
  <commentList>
    <comment ref="F8" authorId="0" shapeId="0">
      <text>
        <r>
          <rPr>
            <b/>
            <sz val="9"/>
            <color indexed="81"/>
            <rFont val="Tahoma"/>
            <family val="2"/>
            <charset val="204"/>
          </rPr>
          <t>+ 2900 по письму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6" authorId="0" shapeId="0">
      <text>
        <r>
          <rPr>
            <b/>
            <sz val="9"/>
            <color indexed="81"/>
            <rFont val="Tahoma"/>
            <family val="2"/>
            <charset val="204"/>
          </rPr>
          <t>-2900 по письму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29" authorId="0" shapeId="0">
      <text>
        <r>
          <rPr>
            <b/>
            <sz val="9"/>
            <color indexed="81"/>
            <rFont val="Tahoma"/>
            <family val="2"/>
            <charset val="204"/>
          </rPr>
          <t>3800</t>
        </r>
      </text>
    </comment>
    <comment ref="F46" authorId="1" shapeId="0">
      <text>
        <r>
          <rPr>
            <b/>
            <sz val="9"/>
            <color indexed="81"/>
            <rFont val="Tahoma"/>
            <charset val="1"/>
          </rPr>
          <t>Подстяжонок Михаил Игоревич: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49" authorId="0" shapeId="0">
      <text>
        <r>
          <rPr>
            <b/>
            <sz val="9"/>
            <color indexed="81"/>
            <rFont val="Tahoma"/>
            <family val="2"/>
            <charset val="204"/>
          </rPr>
          <t>Согласно типовому бюджету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6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+Расходы на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60" authorId="0" shapeId="0">
      <text>
        <r>
          <rPr>
            <sz val="11"/>
            <color theme="1"/>
            <rFont val="Calibri"/>
            <family val="2"/>
            <charset val="204"/>
            <scheme val="minor"/>
          </rPr>
          <t>378850,68589</t>
        </r>
      </text>
    </comment>
    <comment ref="K60" authorId="0" shapeId="0">
      <text>
        <r>
          <rPr>
            <sz val="9"/>
            <color indexed="81"/>
            <rFont val="Tahoma"/>
            <family val="2"/>
            <charset val="204"/>
          </rPr>
          <t xml:space="preserve">
367674,418</t>
        </r>
      </text>
    </comment>
    <comment ref="L60" authorId="0" shapeId="0">
      <text>
        <r>
          <rPr>
            <b/>
            <sz val="9"/>
            <color indexed="81"/>
            <rFont val="Tahoma"/>
            <family val="2"/>
            <charset val="204"/>
          </rPr>
          <t>-32588,202 по письму от 13.03.2020 2-5/18-84</t>
        </r>
      </text>
    </comment>
    <comment ref="B61" authorId="0" shapeId="0">
      <text>
        <r>
          <rPr>
            <sz val="10"/>
            <color indexed="81"/>
            <rFont val="Tahoma"/>
            <family val="2"/>
            <charset val="204"/>
          </rPr>
          <t>-переименование на остновании типового бюджета(-Обеспечение деятельности органов местного самоуправления)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66" authorId="0" shapeId="0">
      <text>
        <r>
          <rPr>
            <b/>
            <sz val="9"/>
            <color indexed="81"/>
            <rFont val="Tahoma"/>
            <family val="2"/>
            <charset val="204"/>
          </rPr>
          <t>+40,62704 кредиторка (на комун.услуги)</t>
        </r>
      </text>
    </comment>
    <comment ref="F68" authorId="0" shapeId="0">
      <text>
        <r>
          <rPr>
            <sz val="9"/>
            <color indexed="81"/>
            <rFont val="Tahoma"/>
            <family val="2"/>
            <charset val="204"/>
          </rPr>
          <t xml:space="preserve">создание нового учреждения на осн. Решения СД.
</t>
        </r>
      </text>
    </comment>
  </commentList>
</comments>
</file>

<file path=xl/sharedStrings.xml><?xml version="1.0" encoding="utf-8"?>
<sst xmlns="http://schemas.openxmlformats.org/spreadsheetml/2006/main" count="307" uniqueCount="128">
  <si>
    <t>№ 
п/п</t>
  </si>
  <si>
    <t>Срок исполнения мероприятий</t>
  </si>
  <si>
    <t>Источники финансирования</t>
  </si>
  <si>
    <t>Всего (тыс. руб.)</t>
  </si>
  <si>
    <t>Объем финансирования по годам
(тыс. руб.)</t>
  </si>
  <si>
    <t>1.1</t>
  </si>
  <si>
    <t>2.1</t>
  </si>
  <si>
    <t>1.2</t>
  </si>
  <si>
    <t>1.3</t>
  </si>
  <si>
    <t>1.4</t>
  </si>
  <si>
    <t>1.5</t>
  </si>
  <si>
    <t>1.6</t>
  </si>
  <si>
    <t>1.7</t>
  </si>
  <si>
    <t>1.2.</t>
  </si>
  <si>
    <t>ВСЕГО по Программе, в том числе</t>
  </si>
  <si>
    <t>1</t>
  </si>
  <si>
    <t>Средства бюджета МО</t>
  </si>
  <si>
    <t>2</t>
  </si>
  <si>
    <t>3</t>
  </si>
  <si>
    <t>3.1</t>
  </si>
  <si>
    <t>1.6.1</t>
  </si>
  <si>
    <t>1.6.2</t>
  </si>
  <si>
    <t>Мероприятие подпрограммы</t>
  </si>
  <si>
    <t>Ответственный за выполнение мероприятия  подпрограммы</t>
  </si>
  <si>
    <t>ИТОГО по Подпрограмме, в том числе:</t>
  </si>
  <si>
    <t>Средства  бюджета  ОГО</t>
  </si>
  <si>
    <t>Управление территориальной политики и социальных коммуникаций Администрации Одинцовского городского округа</t>
  </si>
  <si>
    <t>МКУ Корпорация развития Администрации Одинцовского городского округа</t>
  </si>
  <si>
    <t>МКУ «Центр хозяйственного обслуживания органов местного самоуправления» Администрации Одинцовского городского округа</t>
  </si>
  <si>
    <t>Средства бюджета Московской области (далее - Средства бюджета  МО)</t>
  </si>
  <si>
    <t>Средства бюджета ОГО МО</t>
  </si>
  <si>
    <t xml:space="preserve">Средства бюджета ОГО МО
</t>
  </si>
  <si>
    <t xml:space="preserve">Средства бюджета ОГО МО </t>
  </si>
  <si>
    <t xml:space="preserve"> КУМИ Администрации </t>
  </si>
  <si>
    <t>В пределах средств, выделенных на содержание Финансово-казначейского управления Администрации Одинцовского городского округа (далее - ФКУ Администрации)</t>
  </si>
  <si>
    <t xml:space="preserve">ФКУ Администрации </t>
  </si>
  <si>
    <t xml:space="preserve">Администрация Одинцовского городского округа
</t>
  </si>
  <si>
    <t>МКУ "Хозяйственно-эксплуатационная служба ОМС"  Администрации Одинцовского городского округа</t>
  </si>
  <si>
    <t xml:space="preserve">ПЕРЕЧНЬ МЕРОПРИЯТИЙ МУНИЦИПАЛЬНОЙ ПРОГРАММЫ
«УПРАВЛЕНИЕ ИМУЩЕСТВОМ И МУНИЦИПАЛЬНЫМИ ФИНАНСАМИ» 
</t>
  </si>
  <si>
    <t>Основное мероприятие 02. Управление имуществом, находящимся в муниципальной собственности, и выполнение кадастровых работ</t>
  </si>
  <si>
    <t>Основное мероприятие 01
Создание условий для реализации полномочий органов местного самоуправления</t>
  </si>
  <si>
    <t>1.8</t>
  </si>
  <si>
    <t>Средства бюджета Одинцовского городского округа Московской области (далее - Средства бюджета ОГО МО)</t>
  </si>
  <si>
    <t>1.9</t>
  </si>
  <si>
    <t>ФКУ Администрации</t>
  </si>
  <si>
    <t>МАУ "Центр реализации социально-культурных проектов"</t>
  </si>
  <si>
    <t>Итого:</t>
  </si>
  <si>
    <r>
      <rPr>
        <b/>
        <sz val="13"/>
        <rFont val="Times New Roman"/>
        <family val="1"/>
        <charset val="204"/>
      </rPr>
      <t xml:space="preserve">Мероприятие 02.02  </t>
    </r>
    <r>
      <rPr>
        <sz val="13"/>
        <rFont val="Times New Roman"/>
        <family val="1"/>
        <charset val="204"/>
      </rPr>
      <t xml:space="preserve">         Взносы на капитальный ремонт общего имущества многоквартирных домов</t>
    </r>
  </si>
  <si>
    <t>Мероприятие 01.02                  Расходы на обеспечение деятельности Администрации</t>
  </si>
  <si>
    <t>Мероприятие 01.01                    Функционирование высшего должностного лица</t>
  </si>
  <si>
    <t>Мероприятие 01.03                Комитеты и отраслевые управления при администрации</t>
  </si>
  <si>
    <t>Мероприятие 01.05               Обеспечение деятельности финансового органа</t>
  </si>
  <si>
    <t>Мероприятие 01.06                    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</si>
  <si>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>Мероприятие 01.07                  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</si>
  <si>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r>
      <rPr>
        <b/>
        <sz val="13"/>
        <rFont val="Times New Roman"/>
        <family val="1"/>
        <charset val="204"/>
      </rPr>
      <t xml:space="preserve">Мероприятие 02.03 </t>
    </r>
    <r>
      <rPr>
        <sz val="13"/>
        <rFont val="Times New Roman"/>
        <family val="1"/>
        <charset val="204"/>
      </rPr>
      <t xml:space="preserve">       Организация в соответствии с Федеральным законом от 24 июля 2007 № 221-ФЗ «О кадастровой деятельности» выполнения комплексных кадастровых работ и утверждение карты-плана территории </t>
    </r>
  </si>
  <si>
    <t>Основное мероприятие 01. Реализация мероприятий в рамках управления муниципальным долгом</t>
  </si>
  <si>
    <r>
      <rPr>
        <b/>
        <sz val="13"/>
        <rFont val="Times New Roman"/>
        <family val="1"/>
        <charset val="204"/>
      </rPr>
      <t>Мероприятие 50.01</t>
    </r>
    <r>
      <rPr>
        <sz val="13"/>
        <rFont val="Times New Roman"/>
        <family val="1"/>
        <charset val="204"/>
      </rPr>
      <t xml:space="preserve">       Проведение работы с главными администраторами по представлению прогноза поступления доходов и исполнению бюджета</t>
    </r>
  </si>
  <si>
    <r>
      <rPr>
        <b/>
        <sz val="13"/>
        <rFont val="Times New Roman"/>
        <family val="1"/>
        <charset val="204"/>
      </rPr>
      <t xml:space="preserve">Мероприятие 50.02 </t>
    </r>
    <r>
      <rPr>
        <sz val="13"/>
        <rFont val="Times New Roman"/>
        <family val="1"/>
        <charset val="204"/>
      </rPr>
      <t>Формирование прогноза поступлений налоговых и неналоговых доходов в местный бюджет на предстоящий месяц с разбивкой по дням в целях детального прогнозирования ассигнований для финансирования социально значимых расходов</t>
    </r>
  </si>
  <si>
    <t>Основное мероприятие 51. Снижение уровня задолженности по налоговым платежам</t>
  </si>
  <si>
    <r>
      <rPr>
        <b/>
        <sz val="13"/>
        <rFont val="Times New Roman"/>
        <family val="1"/>
        <charset val="204"/>
      </rPr>
      <t xml:space="preserve">Мероприятие 51.01 </t>
    </r>
    <r>
      <rPr>
        <sz val="13"/>
        <rFont val="Times New Roman"/>
        <family val="1"/>
        <charset val="204"/>
      </rPr>
      <t xml:space="preserve">    Разработка мероприятий, направленных на увеличение доходов и снижение задолженности по налоговым платежам</t>
    </r>
  </si>
  <si>
    <t>2.2</t>
  </si>
  <si>
    <t>Мероприятие 01.16  Обеспечение деятельности муниципальных центров управления регионом</t>
  </si>
  <si>
    <t>Мероприятие 01.17  Обеспечение деятельности муниципальных казенных учреждений в сфере закупок товаров, работ, услуг</t>
  </si>
  <si>
    <t>Основное мероприятие 03  Мероприятия, реализуемые в целях создания условий для реализации полномочий органов местного самоуправления</t>
  </si>
  <si>
    <t>Мероприятие 03.01  Организация и проведение мероприятий по обучению, переобучению, повышению квалификации и обмену опытом специалистов</t>
  </si>
  <si>
    <t>Мероприятие 03.02 Организация работы по повышению квалификации муниципальных служащих и работников муниципальных учреждений, в т.ч. участие в краткосрочных семинарах</t>
  </si>
  <si>
    <t>2026 год</t>
  </si>
  <si>
    <t>2027 год</t>
  </si>
  <si>
    <r>
      <rPr>
        <b/>
        <sz val="13"/>
        <rFont val="Times New Roman"/>
        <family val="1"/>
        <charset val="204"/>
      </rPr>
      <t xml:space="preserve">Мероприятие 01.02 </t>
    </r>
    <r>
      <rPr>
        <sz val="13"/>
        <rFont val="Times New Roman"/>
        <family val="1"/>
        <charset val="204"/>
      </rPr>
      <t xml:space="preserve">   Обслуживание муниципального долга по коммерческим кредитам</t>
    </r>
  </si>
  <si>
    <r>
      <rPr>
        <b/>
        <sz val="13"/>
        <rFont val="Times New Roman"/>
        <family val="1"/>
        <charset val="204"/>
      </rPr>
      <t xml:space="preserve">Мероприятие 01.01 </t>
    </r>
    <r>
      <rPr>
        <sz val="13"/>
        <rFont val="Times New Roman"/>
        <family val="1"/>
        <charset val="204"/>
      </rPr>
      <t xml:space="preserve">             Обслуживание муниципального долга по бюджетным кредитам</t>
    </r>
  </si>
  <si>
    <t>Основное мероприятие 04 "Создание условий для реализации полномочий органов местного самоуправления"</t>
  </si>
  <si>
    <t xml:space="preserve">В пределах средств, выделенных на обеспечение деятельности Финансово-казначейского управления Администрации Одинцовского городского округа </t>
  </si>
  <si>
    <t>В пределах средств, выделенных на обеспечение деятельности Финансово-казначейского управления Администрации Одинцовского городского округа</t>
  </si>
  <si>
    <t>Управление кадровой политики Администрации</t>
  </si>
  <si>
    <t>Финансово - казначейское Управление Администрации Одинцовского городского округа Московской области (далее - ФКУ Администрации)</t>
  </si>
  <si>
    <t>МКУ "Корпорация развития" Администрации Одинцовского городского округа</t>
  </si>
  <si>
    <t>МКУ "Хозяйственно-эксплуатационная служба" ОМС  Администрации Одинцовского городского округа</t>
  </si>
  <si>
    <t>Управление кадровой политики Администрации Одинцовского городского округа Московской области (далее -  Управление кадровой политики Администрации)</t>
  </si>
  <si>
    <t>Комитет по управлению муниципальным имуществом Администрации Одинцовского городского округа Московской области (далее - КУМИ Администрации)</t>
  </si>
  <si>
    <t>1.6.3</t>
  </si>
  <si>
    <t>1.6.4</t>
  </si>
  <si>
    <t>Количество объектов, находящихся в муниципальной собственности, в отношении которых были произведены расходы, связанные с владением, пользованием и распоряжением имуществом, единиц</t>
  </si>
  <si>
    <t>Всего:</t>
  </si>
  <si>
    <t>В том числе по кварталам:</t>
  </si>
  <si>
    <t>Количество объектов, в отношении которых проведены кадастровые работы и утверждены карты-планы территорий, единиц</t>
  </si>
  <si>
    <t>Оказано услуг в области земельных отношений органами местного самоуправления муниципальных образований Московской области, единиц</t>
  </si>
  <si>
    <r>
      <rPr>
        <b/>
        <sz val="13"/>
        <rFont val="Times New Roman"/>
        <family val="1"/>
        <charset val="204"/>
      </rPr>
      <t>Мероприятие 04.01.</t>
    </r>
    <r>
      <rPr>
        <sz val="13"/>
        <rFont val="Times New Roman"/>
        <family val="1"/>
        <charset val="204"/>
      </rPr>
      <t xml:space="preserve">
Обеспечение деятельности муниципальных органов в сфере земельно-имущественных отношений 
</t>
    </r>
  </si>
  <si>
    <t>Количество объектов, в отношении которых обеспечивалась деятельность муниципальных органов в сфере земельно-имущественных отношений, единиц</t>
  </si>
  <si>
    <t xml:space="preserve">Начальник Управления 
бухгалтерского учета и отчетности </t>
  </si>
  <si>
    <t>Н.А. Стародубова</t>
  </si>
  <si>
    <t>Подпрограмма 1 «Эффективное управление имущественным комплексом»</t>
  </si>
  <si>
    <t xml:space="preserve">Подпрограмма 3 «Управление муниципальным долгом» </t>
  </si>
  <si>
    <t>Подпрограмма 4 «Управление муниципальными финансами»</t>
  </si>
  <si>
    <t>Подпрограмма  5 «Обеспечивающая подпрограмма»</t>
  </si>
  <si>
    <t>МКУ "Центр управления регионом"</t>
  </si>
  <si>
    <t>2028 год</t>
  </si>
  <si>
    <t>2029 год</t>
  </si>
  <si>
    <t>2030 год</t>
  </si>
  <si>
    <r>
      <rPr>
        <b/>
        <sz val="13"/>
        <rFont val="Times New Roman"/>
        <family val="1"/>
        <charset val="204"/>
      </rPr>
      <t>Мероприятие 02.01</t>
    </r>
    <r>
      <rPr>
        <sz val="13"/>
        <rFont val="Times New Roman"/>
        <family val="1"/>
        <charset val="204"/>
      </rPr>
      <t xml:space="preserve">         Расходы, связанные с владением, пользованием  и распоряжением имуществом, находящимся в муниципальной собственности муниципального образования</t>
    </r>
  </si>
  <si>
    <t>Итого 2026 год</t>
  </si>
  <si>
    <t xml:space="preserve">2026-2030 годы </t>
  </si>
  <si>
    <t>2026-2030 годы</t>
  </si>
  <si>
    <t>2026- 2030 годы</t>
  </si>
  <si>
    <t>1 квартал</t>
  </si>
  <si>
    <t>1 полугодие</t>
  </si>
  <si>
    <t>9 месяцев</t>
  </si>
  <si>
    <t>12 месяцев</t>
  </si>
  <si>
    <t>Основное мероприятие 03. Создание условий для реализации государственных полномочий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</si>
  <si>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r>
      <rPr>
        <b/>
        <sz val="13"/>
        <rFont val="Times New Roman"/>
        <family val="1"/>
        <charset val="204"/>
      </rPr>
      <t>Мероприятие 03.01</t>
    </r>
    <r>
      <rPr>
        <sz val="13"/>
        <rFont val="Times New Roman"/>
        <family val="1"/>
        <charset val="204"/>
      </rPr>
      <t xml:space="preserve"> Обеспечение осуществления органами местного самоуправления муниципальных образований Московской области отдельных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помещений"</t>
    </r>
  </si>
  <si>
    <t xml:space="preserve"> КУМИ Администрации; Управление градостроительной деятельности Администрации Одинцовского городского округа</t>
  </si>
  <si>
    <t>Обеспечение отношения объема  расходов на обслуживание муниципального долга муниципального образования к объему расходов бюджета муниципального образования (за исключением расходов, которые осуществляются за счет субвенций, предоставляемых из бюджетов бюджетной системы Российской Федерации), не более, процент</t>
  </si>
  <si>
    <t>­</t>
  </si>
  <si>
    <t>Основное мероприятие 50. Разработка проекта бюджета и исполнение бюджета муниципального образования</t>
  </si>
  <si>
    <t>КУМИ Администрации</t>
  </si>
  <si>
    <t xml:space="preserve">Мероприятие 01.10                   Взносы в общественные организации </t>
  </si>
  <si>
    <t>Управление бухгалтерского учета и отчетности Администрации Одинцовского городского округа; КУМИ Администрации)</t>
  </si>
  <si>
    <t>И.о. заместителя Главы Одинцовского 
городского округа – начальника 
финансово-казначейского Управления
Администрации Одинцовского городского округа</t>
  </si>
  <si>
    <t>А.И.Бендо</t>
  </si>
  <si>
    <t>Количество объектов, по которым произведена оплата взносов на капитальный ремонт, единиц</t>
  </si>
  <si>
    <t>1.10</t>
  </si>
  <si>
    <t>1.11</t>
  </si>
  <si>
    <t xml:space="preserve">Мероприятие 01.18   Субсидии, подлежащие перечислению в бюджет Московской области из бюджетов муниципальных образований Московской области, в рамках расчета "отрицательного" трансферта </t>
  </si>
  <si>
    <t>Мероприятие 01.20             Создание и содержание единой базы (облачной платформы) ведения бюджетного (бухгалтерского) учета в муниципальных учреждениях муниципального образования Московской области</t>
  </si>
  <si>
    <t>Администрация Одинцовского городского округа</t>
  </si>
  <si>
    <t>Отдел муниципального земельного контроля Управления муниципального земельного контроля и экологии Администрации Одинцовского городского округа Московской области</t>
  </si>
  <si>
    <t>МКУ "Центр муниципальных закупок"</t>
  </si>
  <si>
    <t>Приложение к постановлению Администрации                                                    Одинцовского городского округа Московской области                                              от «        »                           2026    №       
 «Приложение 1                                                                                                                            к Муниципальной программе</t>
  </si>
  <si>
    <t>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</si>
</sst>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#,##0.00000"/>
    <numFmt numFmtId="166" formatCode="0.00000"/>
  </numFmts>
  <fonts count="20" x14ac:knownFonts="1">
    <font>
      <sz val="11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3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1"/>
      <name val="Tahoma"/>
      <family val="2"/>
      <charset val="204"/>
    </font>
    <font>
      <sz val="13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Calibri"/>
      <family val="2"/>
      <charset val="204"/>
    </font>
    <font>
      <b/>
      <sz val="13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340">
    <xf numFmtId="0" fontId="0" fillId="0" borderId="0" xfId="0"/>
    <xf numFmtId="49" fontId="1" fillId="0" borderId="0" xfId="0" applyNumberFormat="1" applyFont="1"/>
    <xf numFmtId="0" fontId="1" fillId="0" borderId="0" xfId="0" applyFont="1" applyAlignment="1">
      <alignment horizontal="left" vertical="top"/>
    </xf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4" fontId="1" fillId="0" borderId="0" xfId="0" applyNumberFormat="1" applyFont="1"/>
    <xf numFmtId="0" fontId="1" fillId="0" borderId="0" xfId="0" applyFont="1" applyAlignment="1">
      <alignment horizontal="left" vertical="top" wrapText="1"/>
    </xf>
    <xf numFmtId="166" fontId="1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right" vertical="center" wrapText="1"/>
    </xf>
    <xf numFmtId="166" fontId="1" fillId="0" borderId="10" xfId="0" applyNumberFormat="1" applyFont="1" applyBorder="1" applyAlignment="1">
      <alignment horizontal="right"/>
    </xf>
    <xf numFmtId="166" fontId="8" fillId="0" borderId="0" xfId="0" applyNumberFormat="1" applyFont="1" applyAlignment="1">
      <alignment horizontal="right"/>
    </xf>
    <xf numFmtId="165" fontId="1" fillId="2" borderId="9" xfId="0" applyNumberFormat="1" applyFont="1" applyFill="1" applyBorder="1" applyAlignment="1">
      <alignment horizontal="right" vertical="center" wrapText="1"/>
    </xf>
    <xf numFmtId="165" fontId="1" fillId="2" borderId="9" xfId="0" applyNumberFormat="1" applyFont="1" applyFill="1" applyBorder="1" applyAlignment="1">
      <alignment vertical="center" wrapText="1"/>
    </xf>
    <xf numFmtId="165" fontId="3" fillId="2" borderId="9" xfId="0" applyNumberFormat="1" applyFont="1" applyFill="1" applyBorder="1" applyAlignment="1">
      <alignment vertical="center" wrapText="1"/>
    </xf>
    <xf numFmtId="165" fontId="3" fillId="2" borderId="4" xfId="0" applyNumberFormat="1" applyFont="1" applyFill="1" applyBorder="1" applyAlignment="1">
      <alignment vertical="center" wrapText="1"/>
    </xf>
    <xf numFmtId="165" fontId="3" fillId="2" borderId="15" xfId="0" applyNumberFormat="1" applyFont="1" applyFill="1" applyBorder="1" applyAlignment="1">
      <alignment vertical="center" wrapText="1"/>
    </xf>
    <xf numFmtId="166" fontId="1" fillId="0" borderId="0" xfId="0" applyNumberFormat="1" applyFont="1" applyAlignment="1">
      <alignment horizontal="left" vertical="top" wrapText="1"/>
    </xf>
    <xf numFmtId="165" fontId="3" fillId="2" borderId="4" xfId="0" applyNumberFormat="1" applyFont="1" applyFill="1" applyBorder="1" applyAlignment="1">
      <alignment horizontal="right" vertical="center" wrapText="1"/>
    </xf>
    <xf numFmtId="165" fontId="3" fillId="2" borderId="15" xfId="0" applyNumberFormat="1" applyFont="1" applyFill="1" applyBorder="1" applyAlignment="1">
      <alignment horizontal="right" vertical="center" wrapText="1"/>
    </xf>
    <xf numFmtId="165" fontId="1" fillId="2" borderId="25" xfId="0" applyNumberFormat="1" applyFont="1" applyFill="1" applyBorder="1" applyAlignment="1">
      <alignment horizontal="right" vertical="center" wrapText="1"/>
    </xf>
    <xf numFmtId="0" fontId="4" fillId="2" borderId="12" xfId="0" applyFont="1" applyFill="1" applyBorder="1" applyAlignment="1">
      <alignment horizontal="left" vertical="top" wrapText="1"/>
    </xf>
    <xf numFmtId="49" fontId="1" fillId="2" borderId="0" xfId="0" applyNumberFormat="1" applyFont="1" applyFill="1"/>
    <xf numFmtId="0" fontId="1" fillId="2" borderId="0" xfId="0" applyFont="1" applyFill="1" applyAlignment="1">
      <alignment horizontal="left" vertical="top"/>
    </xf>
    <xf numFmtId="0" fontId="1" fillId="2" borderId="0" xfId="0" applyFont="1" applyFill="1"/>
    <xf numFmtId="166" fontId="1" fillId="2" borderId="0" xfId="0" applyNumberFormat="1" applyFont="1" applyFill="1" applyAlignment="1">
      <alignment horizontal="right"/>
    </xf>
    <xf numFmtId="49" fontId="1" fillId="2" borderId="13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1" fontId="1" fillId="2" borderId="14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/>
    <xf numFmtId="165" fontId="1" fillId="2" borderId="0" xfId="0" applyNumberFormat="1" applyFont="1" applyFill="1"/>
    <xf numFmtId="165" fontId="3" fillId="2" borderId="12" xfId="0" applyNumberFormat="1" applyFont="1" applyFill="1" applyBorder="1" applyAlignment="1">
      <alignment horizontal="right" vertical="center" wrapText="1"/>
    </xf>
    <xf numFmtId="0" fontId="11" fillId="2" borderId="9" xfId="0" applyFont="1" applyFill="1" applyBorder="1" applyAlignment="1">
      <alignment vertical="center" wrapText="1"/>
    </xf>
    <xf numFmtId="0" fontId="11" fillId="2" borderId="25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 wrapText="1"/>
    </xf>
    <xf numFmtId="49" fontId="1" fillId="2" borderId="27" xfId="0" applyNumberFormat="1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3" fillId="2" borderId="28" xfId="0" applyFont="1" applyFill="1" applyBorder="1" applyAlignment="1">
      <alignment horizontal="center" vertical="top" wrapText="1"/>
    </xf>
    <xf numFmtId="0" fontId="10" fillId="2" borderId="28" xfId="0" applyFont="1" applyFill="1" applyBorder="1" applyAlignment="1">
      <alignment horizontal="left" vertical="top" wrapText="1"/>
    </xf>
    <xf numFmtId="165" fontId="3" fillId="2" borderId="28" xfId="0" applyNumberFormat="1" applyFont="1" applyFill="1" applyBorder="1" applyAlignment="1">
      <alignment vertical="center" wrapText="1"/>
    </xf>
    <xf numFmtId="49" fontId="1" fillId="2" borderId="9" xfId="0" applyNumberFormat="1" applyFont="1" applyFill="1" applyBorder="1" applyAlignment="1">
      <alignment horizontal="center" vertical="top" wrapText="1"/>
    </xf>
    <xf numFmtId="165" fontId="1" fillId="2" borderId="12" xfId="0" applyNumberFormat="1" applyFont="1" applyFill="1" applyBorder="1" applyAlignment="1">
      <alignment horizontal="right" vertical="center" wrapText="1"/>
    </xf>
    <xf numFmtId="165" fontId="1" fillId="2" borderId="12" xfId="0" applyNumberFormat="1" applyFont="1" applyFill="1" applyBorder="1" applyAlignment="1">
      <alignment vertical="center" wrapText="1"/>
    </xf>
    <xf numFmtId="0" fontId="11" fillId="2" borderId="12" xfId="0" applyFont="1" applyFill="1" applyBorder="1" applyAlignment="1">
      <alignment horizontal="left" vertical="top" wrapText="1"/>
    </xf>
    <xf numFmtId="49" fontId="1" fillId="2" borderId="25" xfId="0" applyNumberFormat="1" applyFont="1" applyFill="1" applyBorder="1" applyAlignment="1">
      <alignment horizontal="center" vertical="top" wrapText="1"/>
    </xf>
    <xf numFmtId="49" fontId="3" fillId="2" borderId="27" xfId="0" applyNumberFormat="1" applyFont="1" applyFill="1" applyBorder="1" applyAlignment="1">
      <alignment horizontal="center" vertical="top" wrapText="1"/>
    </xf>
    <xf numFmtId="165" fontId="3" fillId="2" borderId="28" xfId="0" applyNumberFormat="1" applyFont="1" applyFill="1" applyBorder="1" applyAlignment="1">
      <alignment horizontal="right" vertical="center" wrapText="1"/>
    </xf>
    <xf numFmtId="0" fontId="1" fillId="2" borderId="12" xfId="0" applyFont="1" applyFill="1" applyBorder="1" applyAlignment="1">
      <alignment vertical="top" wrapText="1"/>
    </xf>
    <xf numFmtId="0" fontId="12" fillId="2" borderId="28" xfId="0" applyFont="1" applyFill="1" applyBorder="1" applyAlignment="1">
      <alignment horizontal="left" vertical="top" wrapText="1"/>
    </xf>
    <xf numFmtId="0" fontId="11" fillId="2" borderId="12" xfId="0" applyFont="1" applyFill="1" applyBorder="1" applyAlignment="1">
      <alignment vertical="center" wrapText="1"/>
    </xf>
    <xf numFmtId="0" fontId="12" fillId="2" borderId="28" xfId="0" applyFont="1" applyFill="1" applyBorder="1" applyAlignment="1">
      <alignment vertical="center" wrapText="1"/>
    </xf>
    <xf numFmtId="0" fontId="12" fillId="2" borderId="28" xfId="0" applyFont="1" applyFill="1" applyBorder="1" applyAlignment="1">
      <alignment vertical="top" wrapText="1"/>
    </xf>
    <xf numFmtId="165" fontId="1" fillId="2" borderId="12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/>
    </xf>
    <xf numFmtId="165" fontId="2" fillId="2" borderId="9" xfId="0" applyNumberFormat="1" applyFont="1" applyFill="1" applyBorder="1" applyAlignment="1">
      <alignment horizontal="right" vertical="center" wrapText="1"/>
    </xf>
    <xf numFmtId="165" fontId="3" fillId="2" borderId="14" xfId="0" applyNumberFormat="1" applyFont="1" applyFill="1" applyBorder="1" applyAlignment="1">
      <alignment horizontal="right" vertical="center" wrapText="1"/>
    </xf>
    <xf numFmtId="49" fontId="3" fillId="2" borderId="12" xfId="0" applyNumberFormat="1" applyFont="1" applyFill="1" applyBorder="1" applyAlignment="1">
      <alignment horizontal="center" vertical="top" wrapText="1"/>
    </xf>
    <xf numFmtId="0" fontId="12" fillId="2" borderId="14" xfId="0" applyFont="1" applyFill="1" applyBorder="1" applyAlignment="1">
      <alignment vertical="center" wrapText="1"/>
    </xf>
    <xf numFmtId="0" fontId="3" fillId="2" borderId="28" xfId="0" applyFont="1" applyFill="1" applyBorder="1" applyAlignment="1">
      <alignment horizontal="left" vertical="top" wrapText="1"/>
    </xf>
    <xf numFmtId="49" fontId="3" fillId="0" borderId="27" xfId="0" applyNumberFormat="1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49" fontId="1" fillId="0" borderId="12" xfId="0" applyNumberFormat="1" applyFont="1" applyBorder="1" applyAlignment="1">
      <alignment horizontal="center" vertical="top" wrapText="1"/>
    </xf>
    <xf numFmtId="49" fontId="1" fillId="0" borderId="9" xfId="0" applyNumberFormat="1" applyFont="1" applyBorder="1" applyAlignment="1">
      <alignment horizontal="center" vertical="top" wrapText="1"/>
    </xf>
    <xf numFmtId="165" fontId="1" fillId="2" borderId="9" xfId="0" applyNumberFormat="1" applyFont="1" applyFill="1" applyBorder="1" applyAlignment="1" applyProtection="1">
      <alignment horizontal="right" vertical="center" wrapText="1"/>
      <protection locked="0"/>
    </xf>
    <xf numFmtId="49" fontId="1" fillId="0" borderId="8" xfId="0" applyNumberFormat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2" borderId="28" xfId="0" applyFont="1" applyFill="1" applyBorder="1" applyAlignment="1">
      <alignment horizontal="center" vertical="top" wrapText="1"/>
    </xf>
    <xf numFmtId="0" fontId="11" fillId="2" borderId="28" xfId="0" applyFont="1" applyFill="1" applyBorder="1" applyAlignment="1">
      <alignment horizontal="left" vertical="top" wrapText="1"/>
    </xf>
    <xf numFmtId="0" fontId="10" fillId="2" borderId="9" xfId="0" applyFont="1" applyFill="1" applyBorder="1" applyAlignment="1">
      <alignment horizontal="left" vertical="top" wrapText="1"/>
    </xf>
    <xf numFmtId="0" fontId="10" fillId="2" borderId="15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top" wrapText="1"/>
    </xf>
    <xf numFmtId="0" fontId="10" fillId="2" borderId="14" xfId="0" applyFont="1" applyFill="1" applyBorder="1" applyAlignment="1">
      <alignment horizontal="left"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left" vertical="top" wrapText="1"/>
    </xf>
    <xf numFmtId="165" fontId="1" fillId="2" borderId="3" xfId="0" applyNumberFormat="1" applyFont="1" applyFill="1" applyBorder="1" applyAlignment="1">
      <alignment vertical="center" wrapText="1"/>
    </xf>
    <xf numFmtId="165" fontId="14" fillId="2" borderId="9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166" fontId="1" fillId="2" borderId="0" xfId="0" applyNumberFormat="1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165" fontId="5" fillId="0" borderId="0" xfId="0" applyNumberFormat="1" applyFont="1" applyAlignment="1">
      <alignment horizontal="left" vertical="top" wrapText="1"/>
    </xf>
    <xf numFmtId="0" fontId="3" fillId="2" borderId="14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14" xfId="0" applyFont="1" applyFill="1" applyBorder="1" applyAlignment="1">
      <alignment vertical="top" wrapText="1"/>
    </xf>
    <xf numFmtId="165" fontId="3" fillId="2" borderId="23" xfId="0" applyNumberFormat="1" applyFont="1" applyFill="1" applyBorder="1" applyAlignment="1">
      <alignment horizontal="right" vertical="center" wrapText="1"/>
    </xf>
    <xf numFmtId="165" fontId="3" fillId="2" borderId="16" xfId="0" applyNumberFormat="1" applyFont="1" applyFill="1" applyBorder="1" applyAlignment="1">
      <alignment horizontal="right" vertical="center" wrapText="1"/>
    </xf>
    <xf numFmtId="165" fontId="2" fillId="2" borderId="24" xfId="0" applyNumberFormat="1" applyFont="1" applyFill="1" applyBorder="1" applyAlignment="1">
      <alignment horizontal="right" vertical="center" wrapText="1"/>
    </xf>
    <xf numFmtId="0" fontId="12" fillId="2" borderId="9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166" fontId="9" fillId="2" borderId="15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left" vertical="top" wrapText="1"/>
    </xf>
    <xf numFmtId="165" fontId="10" fillId="2" borderId="28" xfId="0" applyNumberFormat="1" applyFont="1" applyFill="1" applyBorder="1" applyAlignment="1">
      <alignment vertical="center" wrapText="1"/>
    </xf>
    <xf numFmtId="165" fontId="3" fillId="2" borderId="25" xfId="0" applyNumberFormat="1" applyFont="1" applyFill="1" applyBorder="1" applyAlignment="1">
      <alignment horizontal="right" vertical="center" wrapText="1"/>
    </xf>
    <xf numFmtId="165" fontId="3" fillId="2" borderId="9" xfId="0" applyNumberFormat="1" applyFont="1" applyFill="1" applyBorder="1" applyAlignment="1">
      <alignment horizontal="right" vertical="center" wrapText="1"/>
    </xf>
    <xf numFmtId="165" fontId="3" fillId="2" borderId="3" xfId="0" applyNumberFormat="1" applyFont="1" applyFill="1" applyBorder="1" applyAlignment="1">
      <alignment horizontal="right" vertical="center" wrapText="1"/>
    </xf>
    <xf numFmtId="165" fontId="3" fillId="2" borderId="43" xfId="0" applyNumberFormat="1" applyFont="1" applyFill="1" applyBorder="1" applyAlignment="1">
      <alignment horizontal="right" vertical="center" wrapText="1"/>
    </xf>
    <xf numFmtId="165" fontId="3" fillId="2" borderId="17" xfId="0" applyNumberFormat="1" applyFont="1" applyFill="1" applyBorder="1" applyAlignment="1">
      <alignment horizontal="right" vertical="center" wrapText="1"/>
    </xf>
    <xf numFmtId="165" fontId="3" fillId="2" borderId="22" xfId="0" applyNumberFormat="1" applyFont="1" applyFill="1" applyBorder="1" applyAlignment="1">
      <alignment horizontal="right" vertical="center" wrapText="1"/>
    </xf>
    <xf numFmtId="165" fontId="2" fillId="2" borderId="4" xfId="0" applyNumberFormat="1" applyFont="1" applyFill="1" applyBorder="1" applyAlignment="1">
      <alignment horizontal="right" vertical="center" wrapText="1"/>
    </xf>
    <xf numFmtId="165" fontId="2" fillId="2" borderId="23" xfId="0" applyNumberFormat="1" applyFont="1" applyFill="1" applyBorder="1" applyAlignment="1">
      <alignment horizontal="right" vertical="center" wrapText="1"/>
    </xf>
    <xf numFmtId="165" fontId="2" fillId="2" borderId="15" xfId="0" applyNumberFormat="1" applyFont="1" applyFill="1" applyBorder="1" applyAlignment="1">
      <alignment horizontal="right" vertical="center" wrapText="1"/>
    </xf>
    <xf numFmtId="165" fontId="2" fillId="2" borderId="16" xfId="0" applyNumberFormat="1" applyFont="1" applyFill="1" applyBorder="1" applyAlignment="1">
      <alignment horizontal="right" vertical="center" wrapText="1"/>
    </xf>
    <xf numFmtId="165" fontId="1" fillId="2" borderId="28" xfId="0" applyNumberFormat="1" applyFont="1" applyFill="1" applyBorder="1" applyAlignment="1">
      <alignment horizontal="left" vertical="top" wrapText="1"/>
    </xf>
    <xf numFmtId="0" fontId="1" fillId="2" borderId="28" xfId="0" applyFont="1" applyFill="1" applyBorder="1" applyAlignment="1">
      <alignment horizontal="left" vertical="top" wrapText="1"/>
    </xf>
    <xf numFmtId="0" fontId="5" fillId="2" borderId="28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65" fontId="3" fillId="2" borderId="53" xfId="0" applyNumberFormat="1" applyFont="1" applyFill="1" applyBorder="1" applyAlignment="1">
      <alignment vertical="center" wrapText="1"/>
    </xf>
    <xf numFmtId="165" fontId="3" fillId="2" borderId="47" xfId="0" applyNumberFormat="1" applyFont="1" applyFill="1" applyBorder="1" applyAlignment="1">
      <alignment vertical="center" wrapText="1"/>
    </xf>
    <xf numFmtId="165" fontId="3" fillId="2" borderId="39" xfId="0" applyNumberFormat="1" applyFont="1" applyFill="1" applyBorder="1" applyAlignment="1">
      <alignment vertical="center" wrapText="1"/>
    </xf>
    <xf numFmtId="165" fontId="1" fillId="2" borderId="11" xfId="0" applyNumberFormat="1" applyFont="1" applyFill="1" applyBorder="1" applyAlignment="1">
      <alignment horizontal="center" vertical="center" wrapText="1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3" fontId="1" fillId="2" borderId="25" xfId="0" applyNumberFormat="1" applyFont="1" applyFill="1" applyBorder="1" applyAlignment="1">
      <alignment horizontal="center" vertical="center" wrapText="1"/>
    </xf>
    <xf numFmtId="3" fontId="1" fillId="2" borderId="15" xfId="0" applyNumberFormat="1" applyFont="1" applyFill="1" applyBorder="1" applyAlignment="1">
      <alignment horizontal="center" vertical="center" wrapText="1"/>
    </xf>
    <xf numFmtId="3" fontId="1" fillId="2" borderId="52" xfId="0" applyNumberFormat="1" applyFont="1" applyFill="1" applyBorder="1" applyAlignment="1">
      <alignment horizontal="center" vertical="center" wrapText="1"/>
    </xf>
    <xf numFmtId="3" fontId="1" fillId="2" borderId="29" xfId="0" applyNumberFormat="1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left" vertical="top" wrapText="1"/>
    </xf>
    <xf numFmtId="165" fontId="3" fillId="2" borderId="12" xfId="0" applyNumberFormat="1" applyFont="1" applyFill="1" applyBorder="1" applyAlignment="1">
      <alignment vertical="center" wrapText="1"/>
    </xf>
    <xf numFmtId="165" fontId="3" fillId="2" borderId="54" xfId="0" applyNumberFormat="1" applyFont="1" applyFill="1" applyBorder="1" applyAlignment="1">
      <alignment vertical="center" wrapText="1"/>
    </xf>
    <xf numFmtId="165" fontId="1" fillId="2" borderId="4" xfId="0" applyNumberFormat="1" applyFont="1" applyFill="1" applyBorder="1" applyAlignment="1">
      <alignment vertical="center" wrapText="1"/>
    </xf>
    <xf numFmtId="3" fontId="1" fillId="2" borderId="26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Border="1" applyAlignment="1">
      <alignment horizontal="right"/>
    </xf>
    <xf numFmtId="166" fontId="1" fillId="0" borderId="0" xfId="0" applyNumberFormat="1" applyFont="1" applyAlignment="1"/>
    <xf numFmtId="166" fontId="1" fillId="0" borderId="10" xfId="0" applyNumberFormat="1" applyFont="1" applyBorder="1" applyAlignment="1"/>
    <xf numFmtId="49" fontId="1" fillId="2" borderId="12" xfId="0" applyNumberFormat="1" applyFont="1" applyFill="1" applyBorder="1" applyAlignment="1">
      <alignment horizontal="center" vertical="top" wrapText="1"/>
    </xf>
    <xf numFmtId="165" fontId="1" fillId="2" borderId="12" xfId="0" applyNumberFormat="1" applyFont="1" applyFill="1" applyBorder="1" applyAlignment="1">
      <alignment horizontal="center" vertical="center" wrapText="1"/>
    </xf>
    <xf numFmtId="165" fontId="1" fillId="2" borderId="11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49" fontId="3" fillId="2" borderId="19" xfId="0" applyNumberFormat="1" applyFont="1" applyFill="1" applyBorder="1" applyAlignment="1">
      <alignment horizontal="center" vertical="top" wrapText="1"/>
    </xf>
    <xf numFmtId="49" fontId="1" fillId="2" borderId="25" xfId="0" applyNumberFormat="1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2" borderId="25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25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3" fontId="1" fillId="2" borderId="9" xfId="0" applyNumberFormat="1" applyFont="1" applyFill="1" applyBorder="1" applyAlignment="1">
      <alignment vertical="center" wrapText="1"/>
    </xf>
    <xf numFmtId="165" fontId="3" fillId="2" borderId="54" xfId="0" applyNumberFormat="1" applyFont="1" applyFill="1" applyBorder="1" applyAlignment="1">
      <alignment horizontal="right" vertical="center" wrapText="1"/>
    </xf>
    <xf numFmtId="3" fontId="18" fillId="2" borderId="9" xfId="0" applyNumberFormat="1" applyFont="1" applyFill="1" applyBorder="1" applyAlignment="1">
      <alignment horizontal="center" vertical="center" wrapText="1"/>
    </xf>
    <xf numFmtId="3" fontId="1" fillId="2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2" borderId="15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left" vertical="top" wrapText="1"/>
    </xf>
    <xf numFmtId="165" fontId="3" fillId="2" borderId="8" xfId="0" applyNumberFormat="1" applyFont="1" applyFill="1" applyBorder="1" applyAlignment="1">
      <alignment horizontal="right"/>
    </xf>
    <xf numFmtId="0" fontId="4" fillId="2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65" fontId="5" fillId="0" borderId="0" xfId="0" applyNumberFormat="1" applyFont="1" applyBorder="1" applyAlignment="1">
      <alignment horizontal="left" vertical="top" wrapText="1"/>
    </xf>
    <xf numFmtId="165" fontId="5" fillId="0" borderId="10" xfId="0" applyNumberFormat="1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0" xfId="0" applyFont="1" applyBorder="1" applyAlignment="1">
      <alignment wrapText="1"/>
    </xf>
    <xf numFmtId="0" fontId="5" fillId="0" borderId="0" xfId="0" applyFont="1" applyAlignment="1">
      <alignment wrapText="1"/>
    </xf>
    <xf numFmtId="165" fontId="19" fillId="2" borderId="9" xfId="0" applyNumberFormat="1" applyFont="1" applyFill="1" applyBorder="1" applyAlignment="1">
      <alignment horizontal="right" vertical="center" wrapText="1"/>
    </xf>
    <xf numFmtId="49" fontId="3" fillId="2" borderId="13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left" vertical="top" wrapText="1"/>
    </xf>
    <xf numFmtId="49" fontId="3" fillId="2" borderId="20" xfId="0" applyNumberFormat="1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right" vertical="top"/>
    </xf>
    <xf numFmtId="0" fontId="4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164" fontId="1" fillId="2" borderId="42" xfId="0" applyNumberFormat="1" applyFont="1" applyFill="1" applyBorder="1" applyAlignment="1">
      <alignment horizontal="center" vertical="top"/>
    </xf>
    <xf numFmtId="164" fontId="1" fillId="2" borderId="49" xfId="0" applyNumberFormat="1" applyFont="1" applyFill="1" applyBorder="1" applyAlignment="1">
      <alignment horizontal="center" vertical="top"/>
    </xf>
    <xf numFmtId="164" fontId="1" fillId="2" borderId="48" xfId="0" applyNumberFormat="1" applyFont="1" applyFill="1" applyBorder="1" applyAlignment="1">
      <alignment horizontal="center" vertical="top"/>
    </xf>
    <xf numFmtId="0" fontId="3" fillId="0" borderId="28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4" fillId="2" borderId="25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165" fontId="1" fillId="2" borderId="50" xfId="0" applyNumberFormat="1" applyFont="1" applyFill="1" applyBorder="1" applyAlignment="1">
      <alignment horizontal="left" vertical="center" wrapText="1"/>
    </xf>
    <xf numFmtId="165" fontId="1" fillId="2" borderId="41" xfId="0" applyNumberFormat="1" applyFont="1" applyFill="1" applyBorder="1" applyAlignment="1">
      <alignment horizontal="left" vertical="center" wrapText="1"/>
    </xf>
    <xf numFmtId="165" fontId="1" fillId="2" borderId="26" xfId="0" applyNumberFormat="1" applyFont="1" applyFill="1" applyBorder="1" applyAlignment="1">
      <alignment horizontal="left" vertical="center" wrapText="1"/>
    </xf>
    <xf numFmtId="165" fontId="1" fillId="2" borderId="9" xfId="0" applyNumberFormat="1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top" wrapText="1"/>
    </xf>
    <xf numFmtId="0" fontId="1" fillId="2" borderId="25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165" fontId="1" fillId="2" borderId="25" xfId="0" applyNumberFormat="1" applyFont="1" applyFill="1" applyBorder="1" applyAlignment="1">
      <alignment horizontal="center" vertical="center" wrapText="1"/>
    </xf>
    <xf numFmtId="165" fontId="1" fillId="2" borderId="1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2" borderId="21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2" fillId="2" borderId="34" xfId="0" applyFont="1" applyFill="1" applyBorder="1" applyAlignment="1">
      <alignment horizontal="left" vertical="top" wrapText="1"/>
    </xf>
    <xf numFmtId="0" fontId="2" fillId="2" borderId="35" xfId="0" applyFont="1" applyFill="1" applyBorder="1" applyAlignment="1">
      <alignment horizontal="left" vertical="top" wrapText="1"/>
    </xf>
    <xf numFmtId="0" fontId="2" fillId="2" borderId="36" xfId="0" applyFont="1" applyFill="1" applyBorder="1" applyAlignment="1">
      <alignment horizontal="left" vertical="top" wrapText="1"/>
    </xf>
    <xf numFmtId="166" fontId="1" fillId="0" borderId="0" xfId="0" applyNumberFormat="1" applyFont="1" applyBorder="1" applyAlignment="1">
      <alignment horizontal="center"/>
    </xf>
    <xf numFmtId="166" fontId="1" fillId="0" borderId="0" xfId="0" applyNumberFormat="1" applyFont="1" applyAlignment="1">
      <alignment horizontal="left"/>
    </xf>
    <xf numFmtId="165" fontId="5" fillId="0" borderId="0" xfId="0" applyNumberFormat="1" applyFont="1" applyBorder="1" applyAlignment="1">
      <alignment horizontal="left" wrapText="1"/>
    </xf>
    <xf numFmtId="0" fontId="1" fillId="2" borderId="48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49" fontId="1" fillId="2" borderId="3" xfId="0" applyNumberFormat="1" applyFont="1" applyFill="1" applyBorder="1" applyAlignment="1">
      <alignment horizontal="center" vertical="top" wrapText="1"/>
    </xf>
    <xf numFmtId="49" fontId="1" fillId="2" borderId="8" xfId="0" applyNumberFormat="1" applyFont="1" applyFill="1" applyBorder="1" applyAlignment="1">
      <alignment horizontal="center" vertical="top" wrapText="1"/>
    </xf>
    <xf numFmtId="49" fontId="1" fillId="2" borderId="12" xfId="0" applyNumberFormat="1" applyFont="1" applyFill="1" applyBorder="1" applyAlignment="1">
      <alignment horizontal="center" vertical="top" wrapText="1"/>
    </xf>
    <xf numFmtId="165" fontId="1" fillId="2" borderId="25" xfId="0" applyNumberFormat="1" applyFont="1" applyFill="1" applyBorder="1" applyAlignment="1">
      <alignment horizontal="left" vertical="center" wrapText="1"/>
    </xf>
    <xf numFmtId="165" fontId="1" fillId="2" borderId="8" xfId="0" applyNumberFormat="1" applyFont="1" applyFill="1" applyBorder="1" applyAlignment="1">
      <alignment horizontal="left" vertical="center" wrapText="1"/>
    </xf>
    <xf numFmtId="165" fontId="3" fillId="2" borderId="30" xfId="0" applyNumberFormat="1" applyFont="1" applyFill="1" applyBorder="1" applyAlignment="1">
      <alignment horizontal="center" vertical="center" wrapText="1"/>
    </xf>
    <xf numFmtId="165" fontId="3" fillId="2" borderId="31" xfId="0" applyNumberFormat="1" applyFont="1" applyFill="1" applyBorder="1" applyAlignment="1">
      <alignment horizontal="center" vertical="center" wrapText="1"/>
    </xf>
    <xf numFmtId="165" fontId="3" fillId="2" borderId="32" xfId="0" applyNumberFormat="1" applyFont="1" applyFill="1" applyBorder="1" applyAlignment="1">
      <alignment horizontal="center" vertical="center" wrapText="1"/>
    </xf>
    <xf numFmtId="165" fontId="1" fillId="2" borderId="44" xfId="0" applyNumberFormat="1" applyFont="1" applyFill="1" applyBorder="1" applyAlignment="1">
      <alignment horizontal="center" vertical="center" wrapText="1"/>
    </xf>
    <xf numFmtId="165" fontId="1" fillId="2" borderId="35" xfId="0" applyNumberFormat="1" applyFont="1" applyFill="1" applyBorder="1" applyAlignment="1">
      <alignment horizontal="center" vertical="center" wrapText="1"/>
    </xf>
    <xf numFmtId="165" fontId="1" fillId="2" borderId="36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vertical="center" wrapText="1"/>
    </xf>
    <xf numFmtId="0" fontId="1" fillId="2" borderId="20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165" fontId="3" fillId="2" borderId="51" xfId="0" applyNumberFormat="1" applyFont="1" applyFill="1" applyBorder="1" applyAlignment="1">
      <alignment horizontal="center" vertical="center" wrapText="1"/>
    </xf>
    <xf numFmtId="165" fontId="3" fillId="2" borderId="10" xfId="0" applyNumberFormat="1" applyFont="1" applyFill="1" applyBorder="1" applyAlignment="1">
      <alignment horizontal="center" vertical="center" wrapText="1"/>
    </xf>
    <xf numFmtId="165" fontId="3" fillId="2" borderId="11" xfId="0" applyNumberFormat="1" applyFont="1" applyFill="1" applyBorder="1" applyAlignment="1">
      <alignment horizontal="center" vertical="center" wrapText="1"/>
    </xf>
    <xf numFmtId="165" fontId="3" fillId="2" borderId="50" xfId="0" applyNumberFormat="1" applyFont="1" applyFill="1" applyBorder="1" applyAlignment="1">
      <alignment horizontal="center" vertical="center" wrapText="1"/>
    </xf>
    <xf numFmtId="165" fontId="3" fillId="2" borderId="41" xfId="0" applyNumberFormat="1" applyFont="1" applyFill="1" applyBorder="1" applyAlignment="1">
      <alignment horizontal="center" vertical="center" wrapText="1"/>
    </xf>
    <xf numFmtId="165" fontId="3" fillId="2" borderId="26" xfId="0" applyNumberFormat="1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165" fontId="1" fillId="2" borderId="12" xfId="0" applyNumberFormat="1" applyFont="1" applyFill="1" applyBorder="1" applyAlignment="1">
      <alignment horizontal="left" vertical="center" wrapText="1"/>
    </xf>
    <xf numFmtId="165" fontId="1" fillId="2" borderId="50" xfId="0" applyNumberFormat="1" applyFont="1" applyFill="1" applyBorder="1" applyAlignment="1">
      <alignment horizontal="center" vertical="center" wrapText="1"/>
    </xf>
    <xf numFmtId="165" fontId="1" fillId="2" borderId="41" xfId="0" applyNumberFormat="1" applyFont="1" applyFill="1" applyBorder="1" applyAlignment="1">
      <alignment horizontal="center" vertical="center" wrapText="1"/>
    </xf>
    <xf numFmtId="165" fontId="1" fillId="2" borderId="26" xfId="0" applyNumberFormat="1" applyFont="1" applyFill="1" applyBorder="1" applyAlignment="1">
      <alignment horizontal="center" vertical="center" wrapText="1"/>
    </xf>
    <xf numFmtId="49" fontId="1" fillId="2" borderId="25" xfId="0" applyNumberFormat="1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49" fontId="3" fillId="2" borderId="19" xfId="0" applyNumberFormat="1" applyFont="1" applyFill="1" applyBorder="1" applyAlignment="1">
      <alignment horizontal="center" vertical="top" wrapText="1"/>
    </xf>
    <xf numFmtId="49" fontId="3" fillId="2" borderId="20" xfId="0" applyNumberFormat="1" applyFont="1" applyFill="1" applyBorder="1" applyAlignment="1">
      <alignment horizontal="center" vertical="top" wrapText="1"/>
    </xf>
    <xf numFmtId="49" fontId="3" fillId="2" borderId="21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165" fontId="2" fillId="2" borderId="50" xfId="0" applyNumberFormat="1" applyFont="1" applyFill="1" applyBorder="1" applyAlignment="1">
      <alignment horizontal="center" vertical="center" wrapText="1"/>
    </xf>
    <xf numFmtId="165" fontId="2" fillId="2" borderId="41" xfId="0" applyNumberFormat="1" applyFont="1" applyFill="1" applyBorder="1" applyAlignment="1">
      <alignment horizontal="center" vertical="center" wrapText="1"/>
    </xf>
    <xf numFmtId="165" fontId="2" fillId="2" borderId="26" xfId="0" applyNumberFormat="1" applyFont="1" applyFill="1" applyBorder="1" applyAlignment="1">
      <alignment horizontal="center" vertical="center" wrapText="1"/>
    </xf>
    <xf numFmtId="165" fontId="3" fillId="2" borderId="46" xfId="0" applyNumberFormat="1" applyFont="1" applyFill="1" applyBorder="1" applyAlignment="1">
      <alignment horizontal="center" vertical="center" wrapText="1"/>
    </xf>
    <xf numFmtId="165" fontId="3" fillId="2" borderId="38" xfId="0" applyNumberFormat="1" applyFont="1" applyFill="1" applyBorder="1" applyAlignment="1">
      <alignment horizontal="center" vertical="center" wrapText="1"/>
    </xf>
    <xf numFmtId="165" fontId="3" fillId="2" borderId="39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top" wrapText="1"/>
    </xf>
    <xf numFmtId="0" fontId="10" fillId="2" borderId="14" xfId="0" applyFont="1" applyFill="1" applyBorder="1" applyAlignment="1">
      <alignment horizontal="center" vertical="top" wrapText="1"/>
    </xf>
    <xf numFmtId="0" fontId="4" fillId="2" borderId="42" xfId="0" applyFont="1" applyFill="1" applyBorder="1" applyAlignment="1">
      <alignment horizontal="center" vertical="top" wrapText="1"/>
    </xf>
    <xf numFmtId="0" fontId="4" fillId="2" borderId="48" xfId="0" applyFont="1" applyFill="1" applyBorder="1" applyAlignment="1">
      <alignment horizontal="center" vertical="top" wrapText="1"/>
    </xf>
    <xf numFmtId="165" fontId="3" fillId="2" borderId="44" xfId="0" applyNumberFormat="1" applyFont="1" applyFill="1" applyBorder="1" applyAlignment="1">
      <alignment horizontal="center" vertical="center" wrapText="1"/>
    </xf>
    <xf numFmtId="165" fontId="3" fillId="2" borderId="35" xfId="0" applyNumberFormat="1" applyFont="1" applyFill="1" applyBorder="1" applyAlignment="1">
      <alignment horizontal="center" vertical="center" wrapText="1"/>
    </xf>
    <xf numFmtId="165" fontId="3" fillId="2" borderId="36" xfId="0" applyNumberFormat="1" applyFont="1" applyFill="1" applyBorder="1" applyAlignment="1">
      <alignment horizontal="center" vertical="center" wrapText="1"/>
    </xf>
    <xf numFmtId="165" fontId="3" fillId="2" borderId="30" xfId="0" applyNumberFormat="1" applyFont="1" applyFill="1" applyBorder="1" applyAlignment="1">
      <alignment horizontal="center"/>
    </xf>
    <xf numFmtId="165" fontId="3" fillId="2" borderId="31" xfId="0" applyNumberFormat="1" applyFont="1" applyFill="1" applyBorder="1" applyAlignment="1">
      <alignment horizontal="center"/>
    </xf>
    <xf numFmtId="165" fontId="3" fillId="2" borderId="3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48" xfId="0" applyNumberFormat="1" applyFont="1" applyFill="1" applyBorder="1" applyAlignment="1">
      <alignment horizontal="center" vertical="center" wrapText="1"/>
    </xf>
    <xf numFmtId="165" fontId="2" fillId="2" borderId="46" xfId="0" applyNumberFormat="1" applyFont="1" applyFill="1" applyBorder="1" applyAlignment="1">
      <alignment horizontal="center" vertical="center" wrapText="1"/>
    </xf>
    <xf numFmtId="165" fontId="2" fillId="2" borderId="38" xfId="0" applyNumberFormat="1" applyFont="1" applyFill="1" applyBorder="1" applyAlignment="1">
      <alignment horizontal="center" vertical="center" wrapText="1"/>
    </xf>
    <xf numFmtId="165" fontId="2" fillId="2" borderId="39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top" wrapText="1"/>
    </xf>
    <xf numFmtId="49" fontId="3" fillId="2" borderId="13" xfId="0" applyNumberFormat="1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3" fillId="2" borderId="19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49" fontId="1" fillId="2" borderId="30" xfId="0" applyNumberFormat="1" applyFont="1" applyFill="1" applyBorder="1" applyAlignment="1">
      <alignment horizontal="center"/>
    </xf>
    <xf numFmtId="49" fontId="1" fillId="2" borderId="31" xfId="0" applyNumberFormat="1" applyFont="1" applyFill="1" applyBorder="1" applyAlignment="1">
      <alignment horizontal="center"/>
    </xf>
    <xf numFmtId="49" fontId="1" fillId="2" borderId="32" xfId="0" applyNumberFormat="1" applyFont="1" applyFill="1" applyBorder="1" applyAlignment="1">
      <alignment horizontal="center"/>
    </xf>
    <xf numFmtId="0" fontId="2" fillId="2" borderId="40" xfId="0" applyFont="1" applyFill="1" applyBorder="1" applyAlignment="1">
      <alignment horizontal="left" vertical="top" wrapText="1"/>
    </xf>
    <xf numFmtId="0" fontId="2" fillId="2" borderId="41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37" xfId="0" applyFont="1" applyFill="1" applyBorder="1" applyAlignment="1">
      <alignment horizontal="left" vertical="top" wrapText="1"/>
    </xf>
    <xf numFmtId="0" fontId="2" fillId="2" borderId="38" xfId="0" applyFont="1" applyFill="1" applyBorder="1" applyAlignment="1">
      <alignment horizontal="left" vertical="top" wrapText="1"/>
    </xf>
    <xf numFmtId="0" fontId="2" fillId="2" borderId="39" xfId="0" applyFont="1" applyFill="1" applyBorder="1" applyAlignment="1">
      <alignment horizontal="left" vertical="top" wrapText="1"/>
    </xf>
    <xf numFmtId="165" fontId="2" fillId="2" borderId="44" xfId="0" applyNumberFormat="1" applyFont="1" applyFill="1" applyBorder="1" applyAlignment="1">
      <alignment horizontal="center" vertical="center" wrapText="1"/>
    </xf>
    <xf numFmtId="165" fontId="2" fillId="2" borderId="35" xfId="0" applyNumberFormat="1" applyFont="1" applyFill="1" applyBorder="1" applyAlignment="1">
      <alignment horizontal="center" vertical="center" wrapText="1"/>
    </xf>
    <xf numFmtId="165" fontId="2" fillId="2" borderId="36" xfId="0" applyNumberFormat="1" applyFont="1" applyFill="1" applyBorder="1" applyAlignment="1">
      <alignment horizontal="center" vertical="center" wrapText="1"/>
    </xf>
    <xf numFmtId="165" fontId="3" fillId="2" borderId="45" xfId="0" applyNumberFormat="1" applyFont="1" applyFill="1" applyBorder="1" applyAlignment="1">
      <alignment horizontal="center" vertical="center" wrapText="1"/>
    </xf>
    <xf numFmtId="165" fontId="3" fillId="2" borderId="47" xfId="0" applyNumberFormat="1" applyFont="1" applyFill="1" applyBorder="1" applyAlignment="1">
      <alignment horizontal="center" vertical="center" wrapText="1"/>
    </xf>
    <xf numFmtId="165" fontId="19" fillId="2" borderId="46" xfId="0" applyNumberFormat="1" applyFont="1" applyFill="1" applyBorder="1" applyAlignment="1">
      <alignment horizontal="center" vertical="center" wrapText="1"/>
    </xf>
    <xf numFmtId="165" fontId="19" fillId="2" borderId="38" xfId="0" applyNumberFormat="1" applyFont="1" applyFill="1" applyBorder="1" applyAlignment="1">
      <alignment horizontal="center" vertical="center" wrapText="1"/>
    </xf>
    <xf numFmtId="165" fontId="19" fillId="2" borderId="39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3" fillId="2" borderId="34" xfId="0" applyFont="1" applyFill="1" applyBorder="1" applyAlignment="1">
      <alignment horizontal="left" vertical="center" wrapText="1"/>
    </xf>
    <xf numFmtId="0" fontId="3" fillId="2" borderId="35" xfId="0" applyFont="1" applyFill="1" applyBorder="1" applyAlignment="1">
      <alignment horizontal="left" vertical="center" wrapText="1"/>
    </xf>
    <xf numFmtId="0" fontId="3" fillId="2" borderId="36" xfId="0" applyFont="1" applyFill="1" applyBorder="1" applyAlignment="1">
      <alignment horizontal="left" vertical="center" wrapText="1"/>
    </xf>
    <xf numFmtId="0" fontId="3" fillId="2" borderId="38" xfId="0" applyFont="1" applyFill="1" applyBorder="1" applyAlignment="1">
      <alignment horizontal="left" vertical="center" wrapText="1"/>
    </xf>
    <xf numFmtId="0" fontId="3" fillId="2" borderId="39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 wrapText="1"/>
    </xf>
    <xf numFmtId="166" fontId="9" fillId="2" borderId="4" xfId="0" applyNumberFormat="1" applyFont="1" applyFill="1" applyBorder="1" applyAlignment="1">
      <alignment horizontal="center" vertical="center" wrapText="1"/>
    </xf>
    <xf numFmtId="166" fontId="9" fillId="2" borderId="15" xfId="0" applyNumberFormat="1" applyFont="1" applyFill="1" applyBorder="1" applyAlignment="1">
      <alignment horizontal="center" vertical="center" wrapText="1"/>
    </xf>
    <xf numFmtId="166" fontId="9" fillId="2" borderId="5" xfId="0" applyNumberFormat="1" applyFont="1" applyFill="1" applyBorder="1" applyAlignment="1">
      <alignment horizontal="center" vertical="center" wrapText="1"/>
    </xf>
    <xf numFmtId="166" fontId="9" fillId="2" borderId="6" xfId="0" applyNumberFormat="1" applyFont="1" applyFill="1" applyBorder="1" applyAlignment="1">
      <alignment horizontal="center" vertical="center" wrapText="1"/>
    </xf>
    <xf numFmtId="166" fontId="9" fillId="2" borderId="7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top" wrapText="1"/>
    </xf>
    <xf numFmtId="49" fontId="1" fillId="2" borderId="14" xfId="0" applyNumberFormat="1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49" fontId="1" fillId="2" borderId="33" xfId="0" applyNumberFormat="1" applyFont="1" applyFill="1" applyBorder="1" applyAlignment="1">
      <alignment horizontal="center" vertical="top" wrapText="1"/>
    </xf>
    <xf numFmtId="49" fontId="1" fillId="2" borderId="29" xfId="0" applyNumberFormat="1" applyFont="1" applyFill="1" applyBorder="1" applyAlignment="1">
      <alignment horizontal="center" vertical="top" wrapText="1"/>
    </xf>
    <xf numFmtId="49" fontId="1" fillId="2" borderId="43" xfId="0" applyNumberFormat="1" applyFont="1" applyFill="1" applyBorder="1" applyAlignment="1">
      <alignment horizontal="center" vertical="top" wrapText="1"/>
    </xf>
    <xf numFmtId="165" fontId="1" fillId="2" borderId="55" xfId="0" applyNumberFormat="1" applyFont="1" applyFill="1" applyBorder="1" applyAlignment="1">
      <alignment horizontal="center" vertical="center" wrapText="1"/>
    </xf>
    <xf numFmtId="165" fontId="1" fillId="2" borderId="56" xfId="0" applyNumberFormat="1" applyFont="1" applyFill="1" applyBorder="1" applyAlignment="1">
      <alignment horizontal="center" vertical="center" wrapText="1"/>
    </xf>
    <xf numFmtId="165" fontId="1" fillId="2" borderId="33" xfId="0" applyNumberFormat="1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left" vertical="top" wrapText="1"/>
    </xf>
    <xf numFmtId="166" fontId="9" fillId="2" borderId="46" xfId="0" applyNumberFormat="1" applyFont="1" applyFill="1" applyBorder="1" applyAlignment="1">
      <alignment horizontal="center" vertical="center" wrapText="1"/>
    </xf>
    <xf numFmtId="166" fontId="9" fillId="2" borderId="38" xfId="0" applyNumberFormat="1" applyFont="1" applyFill="1" applyBorder="1" applyAlignment="1">
      <alignment horizontal="center" vertical="center" wrapText="1"/>
    </xf>
    <xf numFmtId="166" fontId="9" fillId="2" borderId="39" xfId="0" applyNumberFormat="1" applyFont="1" applyFill="1" applyBorder="1" applyAlignment="1">
      <alignment horizontal="center" vertical="center" wrapText="1"/>
    </xf>
    <xf numFmtId="1" fontId="1" fillId="2" borderId="30" xfId="0" applyNumberFormat="1" applyFont="1" applyFill="1" applyBorder="1" applyAlignment="1">
      <alignment horizontal="center" vertical="center" wrapText="1"/>
    </xf>
    <xf numFmtId="1" fontId="1" fillId="2" borderId="31" xfId="0" applyNumberFormat="1" applyFont="1" applyFill="1" applyBorder="1" applyAlignment="1">
      <alignment horizontal="center" vertical="center" wrapText="1"/>
    </xf>
    <xf numFmtId="1" fontId="1" fillId="2" borderId="32" xfId="0" applyNumberFormat="1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top" wrapText="1"/>
    </xf>
    <xf numFmtId="0" fontId="11" fillId="2" borderId="8" xfId="0" applyFont="1" applyFill="1" applyBorder="1" applyAlignment="1">
      <alignment horizontal="center" vertical="top" wrapText="1"/>
    </xf>
    <xf numFmtId="0" fontId="11" fillId="2" borderId="12" xfId="0" applyFont="1" applyFill="1" applyBorder="1" applyAlignment="1">
      <alignment horizontal="center" vertical="top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3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Y89"/>
  <sheetViews>
    <sheetView tabSelected="1" view="pageBreakPreview" topLeftCell="A7" zoomScale="60" zoomScaleNormal="55" workbookViewId="0">
      <selection activeCell="F73" sqref="F73:J73"/>
    </sheetView>
  </sheetViews>
  <sheetFormatPr defaultColWidth="9.140625" defaultRowHeight="43.5" customHeight="1" x14ac:dyDescent="0.25"/>
  <cols>
    <col min="1" max="1" width="6.42578125" style="1" customWidth="1"/>
    <col min="2" max="2" width="35.42578125" style="23" customWidth="1"/>
    <col min="3" max="3" width="9.28515625" style="3" bestFit="1" customWidth="1"/>
    <col min="4" max="4" width="19.140625" style="2" customWidth="1"/>
    <col min="5" max="5" width="22.140625" style="8" customWidth="1"/>
    <col min="6" max="6" width="16.140625" style="8" customWidth="1"/>
    <col min="7" max="7" width="13.5703125" style="8" customWidth="1"/>
    <col min="8" max="8" width="14.140625" style="8" customWidth="1"/>
    <col min="9" max="9" width="12.85546875" style="8" customWidth="1"/>
    <col min="10" max="10" width="13.140625" style="8" customWidth="1"/>
    <col min="11" max="11" width="20.85546875" style="25" bestFit="1" customWidth="1"/>
    <col min="12" max="12" width="23" style="11" customWidth="1"/>
    <col min="13" max="13" width="20.85546875" style="8" bestFit="1" customWidth="1"/>
    <col min="14" max="14" width="20.85546875" style="8" customWidth="1"/>
    <col min="15" max="15" width="28.42578125" style="2" customWidth="1"/>
    <col min="16" max="16" width="23" style="3" customWidth="1"/>
    <col min="17" max="17" width="20.42578125" style="3" customWidth="1"/>
    <col min="18" max="18" width="19.42578125" style="3" customWidth="1"/>
    <col min="19" max="19" width="20" style="3" customWidth="1"/>
    <col min="20" max="20" width="35.7109375" style="3" customWidth="1"/>
    <col min="21" max="21" width="29.28515625" style="3" customWidth="1"/>
    <col min="22" max="22" width="11.7109375" style="3" customWidth="1"/>
    <col min="23" max="23" width="16" style="3" customWidth="1"/>
    <col min="24" max="24" width="14" style="3" customWidth="1"/>
    <col min="25" max="25" width="12" style="3" customWidth="1"/>
    <col min="26" max="26" width="25.7109375" style="3" customWidth="1"/>
    <col min="27" max="27" width="9.140625" style="3"/>
    <col min="28" max="28" width="21" style="3" customWidth="1"/>
    <col min="29" max="29" width="37.7109375" style="3" customWidth="1"/>
    <col min="30" max="16384" width="9.140625" style="3"/>
  </cols>
  <sheetData>
    <row r="1" spans="1:18" ht="97.5" customHeight="1" x14ac:dyDescent="0.25">
      <c r="A1" s="22"/>
      <c r="C1" s="24"/>
      <c r="D1" s="23"/>
      <c r="E1" s="25"/>
      <c r="F1" s="25"/>
      <c r="G1" s="25"/>
      <c r="H1" s="25"/>
      <c r="I1" s="25"/>
      <c r="J1" s="25"/>
      <c r="L1" s="25"/>
      <c r="M1" s="181" t="s">
        <v>126</v>
      </c>
      <c r="N1" s="181"/>
      <c r="O1" s="181"/>
      <c r="P1" s="24"/>
      <c r="Q1" s="24"/>
      <c r="R1" s="24"/>
    </row>
    <row r="2" spans="1:18" ht="36" customHeight="1" thickBot="1" x14ac:dyDescent="0.3">
      <c r="A2" s="22"/>
      <c r="B2" s="299" t="s">
        <v>38</v>
      </c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4"/>
      <c r="Q2" s="24"/>
      <c r="R2" s="24"/>
    </row>
    <row r="3" spans="1:18" ht="30" customHeight="1" x14ac:dyDescent="0.25">
      <c r="A3" s="338" t="s">
        <v>0</v>
      </c>
      <c r="B3" s="305" t="s">
        <v>22</v>
      </c>
      <c r="C3" s="305" t="s">
        <v>1</v>
      </c>
      <c r="D3" s="307" t="s">
        <v>2</v>
      </c>
      <c r="E3" s="309" t="s">
        <v>3</v>
      </c>
      <c r="F3" s="311" t="s">
        <v>4</v>
      </c>
      <c r="G3" s="312"/>
      <c r="H3" s="312"/>
      <c r="I3" s="312"/>
      <c r="J3" s="312"/>
      <c r="K3" s="312"/>
      <c r="L3" s="312"/>
      <c r="M3" s="312"/>
      <c r="N3" s="313"/>
      <c r="O3" s="305" t="s">
        <v>23</v>
      </c>
      <c r="P3" s="24"/>
      <c r="Q3" s="24"/>
      <c r="R3" s="24"/>
    </row>
    <row r="4" spans="1:18" ht="18" customHeight="1" thickBot="1" x14ac:dyDescent="0.3">
      <c r="A4" s="339"/>
      <c r="B4" s="306"/>
      <c r="C4" s="306"/>
      <c r="D4" s="308"/>
      <c r="E4" s="310"/>
      <c r="F4" s="327" t="s">
        <v>66</v>
      </c>
      <c r="G4" s="328"/>
      <c r="H4" s="328"/>
      <c r="I4" s="328"/>
      <c r="J4" s="329"/>
      <c r="K4" s="98" t="s">
        <v>67</v>
      </c>
      <c r="L4" s="98" t="s">
        <v>95</v>
      </c>
      <c r="M4" s="98" t="s">
        <v>96</v>
      </c>
      <c r="N4" s="98" t="s">
        <v>97</v>
      </c>
      <c r="O4" s="306"/>
      <c r="P4" s="24"/>
      <c r="Q4" s="24"/>
      <c r="R4" s="24"/>
    </row>
    <row r="5" spans="1:18" ht="18" customHeight="1" thickBot="1" x14ac:dyDescent="0.3">
      <c r="A5" s="26">
        <v>1</v>
      </c>
      <c r="B5" s="27">
        <v>2</v>
      </c>
      <c r="C5" s="27">
        <v>3</v>
      </c>
      <c r="D5" s="27">
        <v>4</v>
      </c>
      <c r="E5" s="28">
        <v>5</v>
      </c>
      <c r="F5" s="330">
        <v>6</v>
      </c>
      <c r="G5" s="331"/>
      <c r="H5" s="331"/>
      <c r="I5" s="331"/>
      <c r="J5" s="332"/>
      <c r="K5" s="29">
        <v>7</v>
      </c>
      <c r="L5" s="29">
        <v>8</v>
      </c>
      <c r="M5" s="29">
        <v>9</v>
      </c>
      <c r="N5" s="29">
        <v>10</v>
      </c>
      <c r="O5" s="27">
        <v>11</v>
      </c>
      <c r="P5" s="24"/>
      <c r="Q5" s="24"/>
      <c r="R5" s="24"/>
    </row>
    <row r="6" spans="1:18" ht="23.25" customHeight="1" thickBot="1" x14ac:dyDescent="0.3">
      <c r="A6" s="333" t="s">
        <v>90</v>
      </c>
      <c r="B6" s="334"/>
      <c r="C6" s="334"/>
      <c r="D6" s="334"/>
      <c r="E6" s="334"/>
      <c r="F6" s="334"/>
      <c r="G6" s="334"/>
      <c r="H6" s="334"/>
      <c r="I6" s="334"/>
      <c r="J6" s="334"/>
      <c r="K6" s="334"/>
      <c r="L6" s="334"/>
      <c r="M6" s="334"/>
      <c r="N6" s="334"/>
      <c r="O6" s="334"/>
      <c r="P6" s="24"/>
      <c r="Q6" s="24"/>
      <c r="R6" s="24"/>
    </row>
    <row r="7" spans="1:18" ht="146.25" customHeight="1" thickBot="1" x14ac:dyDescent="0.3">
      <c r="A7" s="37" t="s">
        <v>15</v>
      </c>
      <c r="B7" s="64" t="s">
        <v>39</v>
      </c>
      <c r="C7" s="41" t="s">
        <v>100</v>
      </c>
      <c r="D7" s="42" t="s">
        <v>42</v>
      </c>
      <c r="E7" s="43">
        <f>SUM(F7:N7)</f>
        <v>829205</v>
      </c>
      <c r="F7" s="217">
        <f>F8+F12+F16</f>
        <v>169841</v>
      </c>
      <c r="G7" s="218"/>
      <c r="H7" s="218"/>
      <c r="I7" s="218"/>
      <c r="J7" s="219"/>
      <c r="K7" s="43">
        <f>K8+K12+K16</f>
        <v>164841</v>
      </c>
      <c r="L7" s="102">
        <f>L8+L12+L16</f>
        <v>164841</v>
      </c>
      <c r="M7" s="43">
        <f>M8+M12+M16</f>
        <v>164841</v>
      </c>
      <c r="N7" s="43">
        <f>N8+N12+N16</f>
        <v>164841</v>
      </c>
      <c r="O7" s="42"/>
      <c r="P7" s="24"/>
      <c r="Q7" s="24"/>
      <c r="R7" s="24"/>
    </row>
    <row r="8" spans="1:18" ht="135" customHeight="1" x14ac:dyDescent="0.25">
      <c r="A8" s="212" t="s">
        <v>5</v>
      </c>
      <c r="B8" s="97" t="s">
        <v>98</v>
      </c>
      <c r="C8" s="35" t="s">
        <v>100</v>
      </c>
      <c r="D8" s="21" t="s">
        <v>30</v>
      </c>
      <c r="E8" s="46">
        <f>SUM(F8:N8)</f>
        <v>64525</v>
      </c>
      <c r="F8" s="220">
        <v>16905</v>
      </c>
      <c r="G8" s="221"/>
      <c r="H8" s="221"/>
      <c r="I8" s="221"/>
      <c r="J8" s="222"/>
      <c r="K8" s="46">
        <v>11905</v>
      </c>
      <c r="L8" s="46">
        <v>11905</v>
      </c>
      <c r="M8" s="46">
        <v>11905</v>
      </c>
      <c r="N8" s="46">
        <v>11905</v>
      </c>
      <c r="O8" s="47" t="s">
        <v>78</v>
      </c>
      <c r="P8" s="24"/>
      <c r="Q8" s="24"/>
      <c r="R8" s="24"/>
    </row>
    <row r="9" spans="1:18" ht="34.5" customHeight="1" x14ac:dyDescent="0.25">
      <c r="A9" s="213"/>
      <c r="B9" s="233" t="s">
        <v>81</v>
      </c>
      <c r="C9" s="196" t="s">
        <v>101</v>
      </c>
      <c r="D9" s="188"/>
      <c r="E9" s="215" t="s">
        <v>82</v>
      </c>
      <c r="F9" s="194" t="s">
        <v>99</v>
      </c>
      <c r="G9" s="191" t="s">
        <v>83</v>
      </c>
      <c r="H9" s="192"/>
      <c r="I9" s="192"/>
      <c r="J9" s="193"/>
      <c r="K9" s="199" t="s">
        <v>67</v>
      </c>
      <c r="L9" s="199" t="s">
        <v>95</v>
      </c>
      <c r="M9" s="199" t="s">
        <v>96</v>
      </c>
      <c r="N9" s="199" t="s">
        <v>97</v>
      </c>
      <c r="O9" s="335"/>
      <c r="P9" s="24"/>
      <c r="Q9" s="24"/>
      <c r="R9" s="24"/>
    </row>
    <row r="10" spans="1:18" ht="52.5" customHeight="1" x14ac:dyDescent="0.25">
      <c r="A10" s="213"/>
      <c r="B10" s="234"/>
      <c r="C10" s="197"/>
      <c r="D10" s="189"/>
      <c r="E10" s="236"/>
      <c r="F10" s="194"/>
      <c r="G10" s="124" t="s">
        <v>103</v>
      </c>
      <c r="H10" s="56" t="s">
        <v>104</v>
      </c>
      <c r="I10" s="56" t="s">
        <v>105</v>
      </c>
      <c r="J10" s="56" t="s">
        <v>106</v>
      </c>
      <c r="K10" s="200"/>
      <c r="L10" s="200"/>
      <c r="M10" s="200"/>
      <c r="N10" s="200"/>
      <c r="O10" s="336"/>
      <c r="P10" s="24"/>
      <c r="Q10" s="24"/>
      <c r="R10" s="24"/>
    </row>
    <row r="11" spans="1:18" ht="64.5" customHeight="1" x14ac:dyDescent="0.25">
      <c r="A11" s="214"/>
      <c r="B11" s="235"/>
      <c r="C11" s="198"/>
      <c r="D11" s="190"/>
      <c r="E11" s="125">
        <f>F11+K11+L11+M11+N11</f>
        <v>1340</v>
      </c>
      <c r="F11" s="125">
        <v>268</v>
      </c>
      <c r="G11" s="125">
        <v>67</v>
      </c>
      <c r="H11" s="125">
        <v>134</v>
      </c>
      <c r="I11" s="125">
        <v>201</v>
      </c>
      <c r="J11" s="125">
        <v>268</v>
      </c>
      <c r="K11" s="125">
        <v>268</v>
      </c>
      <c r="L11" s="125">
        <v>268</v>
      </c>
      <c r="M11" s="125">
        <v>268</v>
      </c>
      <c r="N11" s="125">
        <v>268</v>
      </c>
      <c r="O11" s="337"/>
      <c r="P11" s="24"/>
      <c r="Q11" s="24"/>
      <c r="R11" s="24"/>
    </row>
    <row r="12" spans="1:18" ht="108" customHeight="1" x14ac:dyDescent="0.25">
      <c r="A12" s="240" t="s">
        <v>7</v>
      </c>
      <c r="B12" s="39" t="s">
        <v>47</v>
      </c>
      <c r="C12" s="38" t="s">
        <v>100</v>
      </c>
      <c r="D12" s="40" t="s">
        <v>30</v>
      </c>
      <c r="E12" s="13">
        <f>SUM(F12:N12)</f>
        <v>749680</v>
      </c>
      <c r="F12" s="237">
        <v>149936</v>
      </c>
      <c r="G12" s="238"/>
      <c r="H12" s="238"/>
      <c r="I12" s="238"/>
      <c r="J12" s="239"/>
      <c r="K12" s="13">
        <v>149936</v>
      </c>
      <c r="L12" s="13">
        <v>149936</v>
      </c>
      <c r="M12" s="13">
        <v>149936</v>
      </c>
      <c r="N12" s="13">
        <v>149936</v>
      </c>
      <c r="O12" s="40" t="s">
        <v>115</v>
      </c>
      <c r="P12" s="24"/>
      <c r="Q12" s="24"/>
      <c r="R12" s="24"/>
    </row>
    <row r="13" spans="1:18" ht="36.75" customHeight="1" x14ac:dyDescent="0.25">
      <c r="A13" s="213"/>
      <c r="B13" s="233" t="s">
        <v>118</v>
      </c>
      <c r="C13" s="196" t="s">
        <v>102</v>
      </c>
      <c r="D13" s="188"/>
      <c r="E13" s="215" t="s">
        <v>82</v>
      </c>
      <c r="F13" s="194" t="s">
        <v>99</v>
      </c>
      <c r="G13" s="191" t="s">
        <v>83</v>
      </c>
      <c r="H13" s="192"/>
      <c r="I13" s="192"/>
      <c r="J13" s="193"/>
      <c r="K13" s="199" t="s">
        <v>67</v>
      </c>
      <c r="L13" s="199" t="s">
        <v>95</v>
      </c>
      <c r="M13" s="199" t="s">
        <v>96</v>
      </c>
      <c r="N13" s="199" t="s">
        <v>97</v>
      </c>
      <c r="O13" s="188"/>
      <c r="P13" s="24"/>
      <c r="Q13" s="24"/>
      <c r="R13" s="24"/>
    </row>
    <row r="14" spans="1:18" ht="39" customHeight="1" x14ac:dyDescent="0.25">
      <c r="A14" s="213"/>
      <c r="B14" s="234"/>
      <c r="C14" s="197"/>
      <c r="D14" s="189"/>
      <c r="E14" s="236"/>
      <c r="F14" s="194"/>
      <c r="G14" s="143" t="s">
        <v>103</v>
      </c>
      <c r="H14" s="142" t="s">
        <v>104</v>
      </c>
      <c r="I14" s="142" t="s">
        <v>105</v>
      </c>
      <c r="J14" s="142" t="s">
        <v>106</v>
      </c>
      <c r="K14" s="200"/>
      <c r="L14" s="200"/>
      <c r="M14" s="200"/>
      <c r="N14" s="200"/>
      <c r="O14" s="189"/>
      <c r="P14" s="24"/>
      <c r="Q14" s="24"/>
      <c r="R14" s="24"/>
    </row>
    <row r="15" spans="1:18" ht="49.5" customHeight="1" x14ac:dyDescent="0.25">
      <c r="A15" s="214"/>
      <c r="B15" s="235"/>
      <c r="C15" s="198"/>
      <c r="D15" s="190"/>
      <c r="E15" s="127">
        <f>F15+K15+L15+M15+N15</f>
        <v>57695</v>
      </c>
      <c r="F15" s="126">
        <v>11539</v>
      </c>
      <c r="G15" s="126">
        <v>2884</v>
      </c>
      <c r="H15" s="126">
        <v>5768</v>
      </c>
      <c r="I15" s="126">
        <v>8652</v>
      </c>
      <c r="J15" s="126">
        <v>11539</v>
      </c>
      <c r="K15" s="127">
        <v>11539</v>
      </c>
      <c r="L15" s="127">
        <v>11539</v>
      </c>
      <c r="M15" s="127">
        <v>11539</v>
      </c>
      <c r="N15" s="127">
        <v>11539</v>
      </c>
      <c r="O15" s="190"/>
      <c r="P15" s="24"/>
      <c r="Q15" s="24"/>
      <c r="R15" s="24"/>
    </row>
    <row r="16" spans="1:18" ht="151.5" customHeight="1" x14ac:dyDescent="0.25">
      <c r="A16" s="44" t="s">
        <v>8</v>
      </c>
      <c r="B16" s="39" t="s">
        <v>54</v>
      </c>
      <c r="C16" s="38" t="s">
        <v>100</v>
      </c>
      <c r="D16" s="40" t="s">
        <v>30</v>
      </c>
      <c r="E16" s="13">
        <f>SUM(F16:N16)</f>
        <v>15000</v>
      </c>
      <c r="F16" s="237">
        <v>3000</v>
      </c>
      <c r="G16" s="238"/>
      <c r="H16" s="238"/>
      <c r="I16" s="238"/>
      <c r="J16" s="239"/>
      <c r="K16" s="13">
        <v>3000</v>
      </c>
      <c r="L16" s="13">
        <v>3000</v>
      </c>
      <c r="M16" s="13">
        <v>3000</v>
      </c>
      <c r="N16" s="13">
        <v>3000</v>
      </c>
      <c r="O16" s="40" t="s">
        <v>33</v>
      </c>
      <c r="P16" s="24">
        <f>10771.78-2900</f>
        <v>7871.7800000000007</v>
      </c>
      <c r="Q16" s="24"/>
      <c r="R16" s="24"/>
    </row>
    <row r="17" spans="1:18" ht="33" customHeight="1" x14ac:dyDescent="0.25">
      <c r="A17" s="48"/>
      <c r="B17" s="233" t="s">
        <v>84</v>
      </c>
      <c r="C17" s="196" t="s">
        <v>100</v>
      </c>
      <c r="D17" s="188"/>
      <c r="E17" s="215" t="s">
        <v>82</v>
      </c>
      <c r="F17" s="194" t="s">
        <v>99</v>
      </c>
      <c r="G17" s="191" t="s">
        <v>83</v>
      </c>
      <c r="H17" s="192"/>
      <c r="I17" s="192"/>
      <c r="J17" s="193"/>
      <c r="K17" s="199" t="s">
        <v>67</v>
      </c>
      <c r="L17" s="199" t="s">
        <v>95</v>
      </c>
      <c r="M17" s="199" t="s">
        <v>96</v>
      </c>
      <c r="N17" s="199" t="s">
        <v>97</v>
      </c>
      <c r="O17" s="188"/>
      <c r="P17" s="24"/>
      <c r="Q17" s="24"/>
      <c r="R17" s="24"/>
    </row>
    <row r="18" spans="1:18" ht="30" customHeight="1" x14ac:dyDescent="0.25">
      <c r="A18" s="213"/>
      <c r="B18" s="234"/>
      <c r="C18" s="197"/>
      <c r="D18" s="189"/>
      <c r="E18" s="236"/>
      <c r="F18" s="194"/>
      <c r="G18" s="143" t="s">
        <v>103</v>
      </c>
      <c r="H18" s="142" t="s">
        <v>104</v>
      </c>
      <c r="I18" s="142" t="s">
        <v>105</v>
      </c>
      <c r="J18" s="142" t="s">
        <v>106</v>
      </c>
      <c r="K18" s="200"/>
      <c r="L18" s="200"/>
      <c r="M18" s="200"/>
      <c r="N18" s="200"/>
      <c r="O18" s="189"/>
      <c r="P18" s="24"/>
      <c r="Q18" s="24"/>
      <c r="R18" s="24"/>
    </row>
    <row r="19" spans="1:18" ht="33.6" customHeight="1" thickBot="1" x14ac:dyDescent="0.3">
      <c r="A19" s="315"/>
      <c r="B19" s="241"/>
      <c r="C19" s="242"/>
      <c r="D19" s="243"/>
      <c r="E19" s="129">
        <v>340</v>
      </c>
      <c r="F19" s="128">
        <v>68</v>
      </c>
      <c r="G19" s="128">
        <v>17</v>
      </c>
      <c r="H19" s="128">
        <v>34</v>
      </c>
      <c r="I19" s="128">
        <v>51</v>
      </c>
      <c r="J19" s="128">
        <v>68</v>
      </c>
      <c r="K19" s="130">
        <v>68</v>
      </c>
      <c r="L19" s="131">
        <v>68</v>
      </c>
      <c r="M19" s="131">
        <v>68</v>
      </c>
      <c r="N19" s="131">
        <v>68</v>
      </c>
      <c r="O19" s="243"/>
      <c r="P19" s="24"/>
      <c r="Q19" s="24"/>
      <c r="R19" s="24"/>
    </row>
    <row r="20" spans="1:18" ht="38.25" customHeight="1" x14ac:dyDescent="0.25">
      <c r="A20" s="244" t="s">
        <v>17</v>
      </c>
      <c r="B20" s="247" t="s">
        <v>107</v>
      </c>
      <c r="C20" s="247" t="s">
        <v>100</v>
      </c>
      <c r="D20" s="76" t="s">
        <v>46</v>
      </c>
      <c r="E20" s="15">
        <f t="shared" ref="E20" si="0">SUM(E21:E22)</f>
        <v>273265</v>
      </c>
      <c r="F20" s="227">
        <f>F21+F22</f>
        <v>54653</v>
      </c>
      <c r="G20" s="228"/>
      <c r="H20" s="228"/>
      <c r="I20" s="228"/>
      <c r="J20" s="229"/>
      <c r="K20" s="15">
        <f>K21+K22</f>
        <v>54653</v>
      </c>
      <c r="L20" s="15">
        <f>L21+L22</f>
        <v>54653</v>
      </c>
      <c r="M20" s="15">
        <f>M21+M22</f>
        <v>54653</v>
      </c>
      <c r="N20" s="15">
        <f>N21+N22</f>
        <v>54653</v>
      </c>
      <c r="O20" s="90"/>
      <c r="P20" s="24"/>
      <c r="Q20" s="24"/>
      <c r="R20" s="24"/>
    </row>
    <row r="21" spans="1:18" ht="96" customHeight="1" x14ac:dyDescent="0.25">
      <c r="A21" s="245"/>
      <c r="B21" s="248"/>
      <c r="C21" s="248"/>
      <c r="D21" s="74" t="s">
        <v>29</v>
      </c>
      <c r="E21" s="14">
        <f t="shared" ref="E21" si="1">E23</f>
        <v>240415</v>
      </c>
      <c r="F21" s="230">
        <v>48083</v>
      </c>
      <c r="G21" s="231"/>
      <c r="H21" s="231"/>
      <c r="I21" s="231"/>
      <c r="J21" s="232"/>
      <c r="K21" s="14">
        <v>48083</v>
      </c>
      <c r="L21" s="14">
        <v>48083</v>
      </c>
      <c r="M21" s="14">
        <v>48083</v>
      </c>
      <c r="N21" s="14">
        <v>48083</v>
      </c>
      <c r="O21" s="132"/>
      <c r="P21" s="24"/>
      <c r="Q21" s="24"/>
      <c r="R21" s="24"/>
    </row>
    <row r="22" spans="1:18" ht="51.75" customHeight="1" thickBot="1" x14ac:dyDescent="0.3">
      <c r="A22" s="246"/>
      <c r="B22" s="249"/>
      <c r="C22" s="89"/>
      <c r="D22" s="75" t="s">
        <v>30</v>
      </c>
      <c r="E22" s="16">
        <f>SUM(F22+K22+L22+M22+N22)</f>
        <v>32850</v>
      </c>
      <c r="F22" s="254">
        <f>F24</f>
        <v>6570</v>
      </c>
      <c r="G22" s="255"/>
      <c r="H22" s="255"/>
      <c r="I22" s="255"/>
      <c r="J22" s="256"/>
      <c r="K22" s="16">
        <f>K24</f>
        <v>6570</v>
      </c>
      <c r="L22" s="16">
        <f>L24</f>
        <v>6570</v>
      </c>
      <c r="M22" s="16">
        <f>M24</f>
        <v>6570</v>
      </c>
      <c r="N22" s="16">
        <f t="shared" ref="N22" si="2">SUM(N24)</f>
        <v>6570</v>
      </c>
      <c r="O22" s="91"/>
      <c r="P22" s="24"/>
      <c r="Q22" s="24"/>
      <c r="R22" s="24"/>
    </row>
    <row r="23" spans="1:18" ht="69.75" customHeight="1" x14ac:dyDescent="0.25">
      <c r="A23" s="79" t="s">
        <v>6</v>
      </c>
      <c r="B23" s="314" t="s">
        <v>108</v>
      </c>
      <c r="C23" s="77" t="s">
        <v>100</v>
      </c>
      <c r="D23" s="80" t="s">
        <v>16</v>
      </c>
      <c r="E23" s="81">
        <f>SUM(F23:N23)</f>
        <v>240415</v>
      </c>
      <c r="F23" s="220">
        <v>48083</v>
      </c>
      <c r="G23" s="221"/>
      <c r="H23" s="221"/>
      <c r="I23" s="221"/>
      <c r="J23" s="222"/>
      <c r="K23" s="81">
        <v>48083</v>
      </c>
      <c r="L23" s="81">
        <v>48083</v>
      </c>
      <c r="M23" s="81">
        <v>48083</v>
      </c>
      <c r="N23" s="81">
        <v>48083</v>
      </c>
      <c r="O23" s="325" t="s">
        <v>109</v>
      </c>
      <c r="P23" s="24"/>
      <c r="Q23" s="24"/>
      <c r="R23" s="24"/>
    </row>
    <row r="24" spans="1:18" ht="165" customHeight="1" x14ac:dyDescent="0.25">
      <c r="A24" s="213"/>
      <c r="B24" s="235"/>
      <c r="C24" s="35"/>
      <c r="D24" s="40" t="s">
        <v>30</v>
      </c>
      <c r="E24" s="13">
        <f>SUM(F24+K24+L24+N24+M24)</f>
        <v>32850</v>
      </c>
      <c r="F24" s="237">
        <v>6570</v>
      </c>
      <c r="G24" s="238"/>
      <c r="H24" s="238"/>
      <c r="I24" s="238"/>
      <c r="J24" s="239"/>
      <c r="K24" s="13">
        <v>6570</v>
      </c>
      <c r="L24" s="13">
        <v>6570</v>
      </c>
      <c r="M24" s="13">
        <v>6570</v>
      </c>
      <c r="N24" s="13">
        <v>6570</v>
      </c>
      <c r="O24" s="326"/>
      <c r="P24" s="24"/>
      <c r="Q24" s="24"/>
      <c r="R24" s="24"/>
    </row>
    <row r="25" spans="1:18" ht="36" customHeight="1" x14ac:dyDescent="0.25">
      <c r="A25" s="213"/>
      <c r="B25" s="233" t="s">
        <v>85</v>
      </c>
      <c r="C25" s="196" t="s">
        <v>100</v>
      </c>
      <c r="D25" s="188"/>
      <c r="E25" s="215" t="s">
        <v>82</v>
      </c>
      <c r="F25" s="194" t="s">
        <v>99</v>
      </c>
      <c r="G25" s="191" t="s">
        <v>83</v>
      </c>
      <c r="H25" s="192"/>
      <c r="I25" s="192"/>
      <c r="J25" s="193"/>
      <c r="K25" s="199" t="s">
        <v>67</v>
      </c>
      <c r="L25" s="199" t="s">
        <v>95</v>
      </c>
      <c r="M25" s="199" t="s">
        <v>96</v>
      </c>
      <c r="N25" s="199" t="s">
        <v>97</v>
      </c>
      <c r="O25" s="188"/>
      <c r="P25" s="24"/>
      <c r="Q25" s="24"/>
      <c r="R25" s="24"/>
    </row>
    <row r="26" spans="1:18" ht="28.15" customHeight="1" x14ac:dyDescent="0.25">
      <c r="A26" s="213"/>
      <c r="B26" s="234"/>
      <c r="C26" s="197"/>
      <c r="D26" s="189"/>
      <c r="E26" s="236"/>
      <c r="F26" s="194"/>
      <c r="G26" s="143" t="s">
        <v>103</v>
      </c>
      <c r="H26" s="142" t="s">
        <v>104</v>
      </c>
      <c r="I26" s="142" t="s">
        <v>105</v>
      </c>
      <c r="J26" s="142" t="s">
        <v>106</v>
      </c>
      <c r="K26" s="200"/>
      <c r="L26" s="200"/>
      <c r="M26" s="200"/>
      <c r="N26" s="200"/>
      <c r="O26" s="189"/>
      <c r="P26" s="24"/>
      <c r="Q26" s="24"/>
      <c r="R26" s="24"/>
    </row>
    <row r="27" spans="1:18" ht="31.15" customHeight="1" x14ac:dyDescent="0.25">
      <c r="A27" s="214"/>
      <c r="B27" s="235"/>
      <c r="C27" s="198"/>
      <c r="D27" s="190"/>
      <c r="E27" s="126">
        <f>F27+K27+L27+M27+N27</f>
        <v>57860</v>
      </c>
      <c r="F27" s="126">
        <v>11572</v>
      </c>
      <c r="G27" s="126">
        <v>2893</v>
      </c>
      <c r="H27" s="126">
        <v>5786</v>
      </c>
      <c r="I27" s="126">
        <v>8679</v>
      </c>
      <c r="J27" s="126">
        <v>11572</v>
      </c>
      <c r="K27" s="126">
        <v>11572</v>
      </c>
      <c r="L27" s="126">
        <v>11572</v>
      </c>
      <c r="M27" s="126">
        <v>11572</v>
      </c>
      <c r="N27" s="126">
        <v>11572</v>
      </c>
      <c r="O27" s="190"/>
      <c r="P27" s="24"/>
      <c r="Q27" s="24"/>
      <c r="R27" s="24"/>
    </row>
    <row r="28" spans="1:18" ht="90.75" customHeight="1" thickBot="1" x14ac:dyDescent="0.3">
      <c r="A28" s="99" t="s">
        <v>18</v>
      </c>
      <c r="B28" s="101" t="s">
        <v>70</v>
      </c>
      <c r="C28" s="100" t="s">
        <v>100</v>
      </c>
      <c r="D28" s="78" t="s">
        <v>30</v>
      </c>
      <c r="E28" s="16">
        <f>SUM(F28:N28)</f>
        <v>73645</v>
      </c>
      <c r="F28" s="254">
        <f t="shared" ref="F28:M28" si="3">F29</f>
        <v>14729</v>
      </c>
      <c r="G28" s="255"/>
      <c r="H28" s="255"/>
      <c r="I28" s="255"/>
      <c r="J28" s="256"/>
      <c r="K28" s="16">
        <f t="shared" si="3"/>
        <v>14729</v>
      </c>
      <c r="L28" s="16">
        <f t="shared" si="3"/>
        <v>14729</v>
      </c>
      <c r="M28" s="16">
        <f t="shared" si="3"/>
        <v>14729</v>
      </c>
      <c r="N28" s="16">
        <f>N29</f>
        <v>14729</v>
      </c>
      <c r="O28" s="78"/>
      <c r="P28" s="24"/>
      <c r="Q28" s="24"/>
      <c r="R28" s="24"/>
    </row>
    <row r="29" spans="1:18" ht="171" customHeight="1" x14ac:dyDescent="0.25">
      <c r="A29" s="212" t="s">
        <v>19</v>
      </c>
      <c r="B29" s="133" t="s">
        <v>86</v>
      </c>
      <c r="C29" s="77" t="s">
        <v>100</v>
      </c>
      <c r="D29" s="80" t="s">
        <v>30</v>
      </c>
      <c r="E29" s="136">
        <f>SUM(F29:N29)</f>
        <v>73645</v>
      </c>
      <c r="F29" s="220">
        <v>14729</v>
      </c>
      <c r="G29" s="221"/>
      <c r="H29" s="221"/>
      <c r="I29" s="221"/>
      <c r="J29" s="222"/>
      <c r="K29" s="136">
        <v>14729</v>
      </c>
      <c r="L29" s="136">
        <v>14729</v>
      </c>
      <c r="M29" s="136">
        <v>14729</v>
      </c>
      <c r="N29" s="136">
        <v>14729</v>
      </c>
      <c r="O29" s="166" t="s">
        <v>124</v>
      </c>
      <c r="P29" s="24"/>
      <c r="Q29" s="24"/>
      <c r="R29" s="24"/>
    </row>
    <row r="30" spans="1:18" ht="30.75" customHeight="1" x14ac:dyDescent="0.25">
      <c r="A30" s="213"/>
      <c r="B30" s="195" t="s">
        <v>87</v>
      </c>
      <c r="C30" s="196" t="s">
        <v>100</v>
      </c>
      <c r="D30" s="188"/>
      <c r="E30" s="215" t="s">
        <v>82</v>
      </c>
      <c r="F30" s="194" t="s">
        <v>99</v>
      </c>
      <c r="G30" s="191" t="s">
        <v>83</v>
      </c>
      <c r="H30" s="192"/>
      <c r="I30" s="192"/>
      <c r="J30" s="193"/>
      <c r="K30" s="199" t="s">
        <v>67</v>
      </c>
      <c r="L30" s="199" t="s">
        <v>95</v>
      </c>
      <c r="M30" s="199" t="s">
        <v>96</v>
      </c>
      <c r="N30" s="199" t="s">
        <v>97</v>
      </c>
      <c r="O30" s="188"/>
      <c r="P30" s="24"/>
      <c r="Q30" s="24"/>
      <c r="R30" s="24"/>
    </row>
    <row r="31" spans="1:18" ht="33" customHeight="1" x14ac:dyDescent="0.25">
      <c r="A31" s="213"/>
      <c r="B31" s="195"/>
      <c r="C31" s="197"/>
      <c r="D31" s="189"/>
      <c r="E31" s="216"/>
      <c r="F31" s="194"/>
      <c r="G31" s="143" t="s">
        <v>103</v>
      </c>
      <c r="H31" s="142" t="s">
        <v>104</v>
      </c>
      <c r="I31" s="142" t="s">
        <v>105</v>
      </c>
      <c r="J31" s="142" t="s">
        <v>106</v>
      </c>
      <c r="K31" s="200"/>
      <c r="L31" s="200"/>
      <c r="M31" s="200"/>
      <c r="N31" s="200"/>
      <c r="O31" s="189"/>
      <c r="P31" s="24"/>
      <c r="Q31" s="24"/>
      <c r="R31" s="24"/>
    </row>
    <row r="32" spans="1:18" ht="36" customHeight="1" x14ac:dyDescent="0.25">
      <c r="A32" s="214"/>
      <c r="B32" s="195"/>
      <c r="C32" s="198"/>
      <c r="D32" s="190"/>
      <c r="E32" s="159">
        <f>F32+K32+L32+M32+N32</f>
        <v>5000000</v>
      </c>
      <c r="F32" s="126">
        <v>1000000</v>
      </c>
      <c r="G32" s="137">
        <v>250000</v>
      </c>
      <c r="H32" s="126">
        <v>500000</v>
      </c>
      <c r="I32" s="126">
        <v>750000</v>
      </c>
      <c r="J32" s="126">
        <v>1000000</v>
      </c>
      <c r="K32" s="126">
        <v>1000000</v>
      </c>
      <c r="L32" s="126">
        <v>1000000</v>
      </c>
      <c r="M32" s="126">
        <v>1000000</v>
      </c>
      <c r="N32" s="126">
        <v>1000000</v>
      </c>
      <c r="O32" s="190"/>
      <c r="P32" s="24"/>
      <c r="Q32" s="24"/>
      <c r="R32" s="24"/>
    </row>
    <row r="33" spans="1:25" ht="24" customHeight="1" x14ac:dyDescent="0.25">
      <c r="A33" s="210" t="s">
        <v>24</v>
      </c>
      <c r="B33" s="211"/>
      <c r="C33" s="211"/>
      <c r="D33" s="211"/>
      <c r="E33" s="134">
        <f>E34+E35</f>
        <v>1176115</v>
      </c>
      <c r="F33" s="227">
        <f>F34+F35</f>
        <v>239223</v>
      </c>
      <c r="G33" s="228"/>
      <c r="H33" s="228"/>
      <c r="I33" s="228"/>
      <c r="J33" s="229"/>
      <c r="K33" s="134">
        <f>K34+K35</f>
        <v>234223</v>
      </c>
      <c r="L33" s="134">
        <f t="shared" ref="L33:N33" si="4">L34+L35</f>
        <v>234223</v>
      </c>
      <c r="M33" s="134">
        <f t="shared" si="4"/>
        <v>234223</v>
      </c>
      <c r="N33" s="135">
        <f t="shared" si="4"/>
        <v>234223</v>
      </c>
      <c r="O33" s="324"/>
      <c r="P33" s="24"/>
      <c r="Q33" s="24"/>
      <c r="R33" s="24"/>
    </row>
    <row r="34" spans="1:25" ht="21.75" customHeight="1" x14ac:dyDescent="0.25">
      <c r="A34" s="225" t="s">
        <v>16</v>
      </c>
      <c r="B34" s="226"/>
      <c r="C34" s="226"/>
      <c r="D34" s="226"/>
      <c r="E34" s="14">
        <f>SUM(F34:N34)</f>
        <v>240415</v>
      </c>
      <c r="F34" s="230">
        <f>F21</f>
        <v>48083</v>
      </c>
      <c r="G34" s="231"/>
      <c r="H34" s="231"/>
      <c r="I34" s="231"/>
      <c r="J34" s="232"/>
      <c r="K34" s="14">
        <f>K21</f>
        <v>48083</v>
      </c>
      <c r="L34" s="14">
        <f>L21</f>
        <v>48083</v>
      </c>
      <c r="M34" s="14">
        <f>M21</f>
        <v>48083</v>
      </c>
      <c r="N34" s="121">
        <f>N21</f>
        <v>48083</v>
      </c>
      <c r="O34" s="324"/>
      <c r="P34" s="24"/>
      <c r="Q34" s="24"/>
      <c r="R34" s="24"/>
    </row>
    <row r="35" spans="1:25" ht="21" customHeight="1" thickBot="1" x14ac:dyDescent="0.3">
      <c r="A35" s="223" t="s">
        <v>30</v>
      </c>
      <c r="B35" s="224"/>
      <c r="C35" s="224"/>
      <c r="D35" s="224"/>
      <c r="E35" s="16">
        <f>SUM(F35:N35)</f>
        <v>935700</v>
      </c>
      <c r="F35" s="254">
        <f>SUM(F28+F22+F7+R29)</f>
        <v>191140</v>
      </c>
      <c r="G35" s="255"/>
      <c r="H35" s="255"/>
      <c r="I35" s="255"/>
      <c r="J35" s="256"/>
      <c r="K35" s="16">
        <f>K28+K22+K7</f>
        <v>186140</v>
      </c>
      <c r="L35" s="16">
        <f>L7+L28+L22</f>
        <v>186140</v>
      </c>
      <c r="M35" s="123">
        <f>M7+M28+M22</f>
        <v>186140</v>
      </c>
      <c r="N35" s="122">
        <f>N7+N28+N22</f>
        <v>186140</v>
      </c>
      <c r="O35" s="262"/>
      <c r="P35" s="24"/>
      <c r="Q35" s="24"/>
      <c r="R35" s="24"/>
    </row>
    <row r="36" spans="1:25" ht="35.25" customHeight="1" thickBot="1" x14ac:dyDescent="0.3">
      <c r="A36" s="257" t="s">
        <v>91</v>
      </c>
      <c r="B36" s="257"/>
      <c r="C36" s="257"/>
      <c r="D36" s="257"/>
      <c r="E36" s="257"/>
      <c r="F36" s="257"/>
      <c r="G36" s="257"/>
      <c r="H36" s="257"/>
      <c r="I36" s="257"/>
      <c r="J36" s="257"/>
      <c r="K36" s="257"/>
      <c r="L36" s="257"/>
      <c r="M36" s="257"/>
      <c r="N36" s="257"/>
      <c r="O36" s="258"/>
      <c r="P36" s="30"/>
      <c r="Q36" s="30"/>
      <c r="R36" s="30"/>
      <c r="S36" s="4"/>
      <c r="T36" s="4"/>
      <c r="U36" s="4"/>
      <c r="V36" s="4"/>
      <c r="W36" s="4"/>
      <c r="X36" s="4"/>
      <c r="Y36" s="4"/>
    </row>
    <row r="37" spans="1:25" ht="75" customHeight="1" thickBot="1" x14ac:dyDescent="0.3">
      <c r="A37" s="49" t="s">
        <v>15</v>
      </c>
      <c r="B37" s="64" t="s">
        <v>55</v>
      </c>
      <c r="C37" s="41" t="s">
        <v>101</v>
      </c>
      <c r="D37" s="64" t="s">
        <v>30</v>
      </c>
      <c r="E37" s="50">
        <f>F37+K37+L37+M37+N37</f>
        <v>4090903</v>
      </c>
      <c r="F37" s="217">
        <f>F38+F42</f>
        <v>1202257</v>
      </c>
      <c r="G37" s="218"/>
      <c r="H37" s="218"/>
      <c r="I37" s="218"/>
      <c r="J37" s="219"/>
      <c r="K37" s="50">
        <f>K38+K42</f>
        <v>1122207</v>
      </c>
      <c r="L37" s="50">
        <f>L38+L42</f>
        <v>588813</v>
      </c>
      <c r="M37" s="50">
        <f>M38+M42</f>
        <v>588813</v>
      </c>
      <c r="N37" s="50">
        <f>N38+N42</f>
        <v>588813</v>
      </c>
      <c r="O37" s="41"/>
      <c r="P37" s="30"/>
      <c r="Q37" s="30"/>
      <c r="R37" s="30"/>
      <c r="S37" s="4"/>
      <c r="T37" s="4"/>
      <c r="U37" s="4"/>
      <c r="V37" s="4"/>
      <c r="W37" s="4"/>
      <c r="X37" s="4"/>
      <c r="Y37" s="4"/>
    </row>
    <row r="38" spans="1:25" ht="54.75" customHeight="1" x14ac:dyDescent="0.25">
      <c r="A38" s="212" t="s">
        <v>5</v>
      </c>
      <c r="B38" s="51" t="s">
        <v>69</v>
      </c>
      <c r="C38" s="51" t="s">
        <v>101</v>
      </c>
      <c r="D38" s="97" t="s">
        <v>31</v>
      </c>
      <c r="E38" s="45">
        <f>SUM(F38:N38)</f>
        <v>2941</v>
      </c>
      <c r="F38" s="220">
        <v>2941</v>
      </c>
      <c r="G38" s="221"/>
      <c r="H38" s="221"/>
      <c r="I38" s="221"/>
      <c r="J38" s="222"/>
      <c r="K38" s="45">
        <v>0</v>
      </c>
      <c r="L38" s="45">
        <v>0</v>
      </c>
      <c r="M38" s="45">
        <v>0</v>
      </c>
      <c r="N38" s="45">
        <v>0</v>
      </c>
      <c r="O38" s="314" t="s">
        <v>74</v>
      </c>
      <c r="P38" s="30"/>
      <c r="Q38" s="30"/>
      <c r="R38" s="30"/>
      <c r="S38" s="4"/>
      <c r="T38" s="4"/>
      <c r="U38" s="4"/>
      <c r="V38" s="4"/>
      <c r="W38" s="4"/>
      <c r="X38" s="4"/>
      <c r="Y38" s="4"/>
    </row>
    <row r="39" spans="1:25" ht="37.5" customHeight="1" x14ac:dyDescent="0.25">
      <c r="A39" s="213"/>
      <c r="B39" s="233" t="s">
        <v>110</v>
      </c>
      <c r="C39" s="196"/>
      <c r="D39" s="196"/>
      <c r="E39" s="215" t="s">
        <v>82</v>
      </c>
      <c r="F39" s="194" t="s">
        <v>99</v>
      </c>
      <c r="G39" s="191" t="s">
        <v>83</v>
      </c>
      <c r="H39" s="192"/>
      <c r="I39" s="192"/>
      <c r="J39" s="193"/>
      <c r="K39" s="199" t="s">
        <v>67</v>
      </c>
      <c r="L39" s="199" t="s">
        <v>95</v>
      </c>
      <c r="M39" s="199" t="s">
        <v>96</v>
      </c>
      <c r="N39" s="199" t="s">
        <v>97</v>
      </c>
      <c r="O39" s="234"/>
      <c r="P39" s="30"/>
      <c r="Q39" s="30"/>
      <c r="R39" s="30"/>
      <c r="S39" s="4"/>
      <c r="T39" s="4"/>
      <c r="U39" s="4"/>
      <c r="V39" s="4"/>
      <c r="W39" s="4"/>
      <c r="X39" s="4"/>
      <c r="Y39" s="4"/>
    </row>
    <row r="40" spans="1:25" ht="75" customHeight="1" x14ac:dyDescent="0.25">
      <c r="A40" s="213"/>
      <c r="B40" s="234"/>
      <c r="C40" s="197"/>
      <c r="D40" s="197"/>
      <c r="E40" s="216"/>
      <c r="F40" s="194"/>
      <c r="G40" s="143" t="s">
        <v>103</v>
      </c>
      <c r="H40" s="142" t="s">
        <v>104</v>
      </c>
      <c r="I40" s="142" t="s">
        <v>105</v>
      </c>
      <c r="J40" s="142" t="s">
        <v>106</v>
      </c>
      <c r="K40" s="200"/>
      <c r="L40" s="200"/>
      <c r="M40" s="200"/>
      <c r="N40" s="200"/>
      <c r="O40" s="234"/>
      <c r="P40" s="30"/>
      <c r="Q40" s="30"/>
      <c r="R40" s="30"/>
      <c r="S40" s="4"/>
      <c r="T40" s="4"/>
      <c r="U40" s="4"/>
      <c r="V40" s="4"/>
      <c r="W40" s="4"/>
      <c r="X40" s="4"/>
      <c r="Y40" s="4"/>
    </row>
    <row r="41" spans="1:25" ht="91.5" customHeight="1" x14ac:dyDescent="0.25">
      <c r="A41" s="214"/>
      <c r="B41" s="235"/>
      <c r="C41" s="198"/>
      <c r="D41" s="198"/>
      <c r="E41" s="126">
        <v>5</v>
      </c>
      <c r="F41" s="126">
        <v>5</v>
      </c>
      <c r="G41" s="161" t="s">
        <v>111</v>
      </c>
      <c r="H41" s="126" t="s">
        <v>111</v>
      </c>
      <c r="I41" s="126" t="s">
        <v>111</v>
      </c>
      <c r="J41" s="126">
        <v>5</v>
      </c>
      <c r="K41" s="125">
        <v>5</v>
      </c>
      <c r="L41" s="125">
        <v>5</v>
      </c>
      <c r="M41" s="125">
        <v>5</v>
      </c>
      <c r="N41" s="125">
        <v>5</v>
      </c>
      <c r="O41" s="235"/>
      <c r="P41" s="30"/>
      <c r="Q41" s="30"/>
      <c r="R41" s="30"/>
      <c r="S41" s="4"/>
      <c r="T41" s="4"/>
      <c r="U41" s="4"/>
      <c r="V41" s="4"/>
      <c r="W41" s="4"/>
      <c r="X41" s="4"/>
      <c r="Y41" s="4"/>
    </row>
    <row r="42" spans="1:25" ht="58.5" customHeight="1" x14ac:dyDescent="0.25">
      <c r="A42" s="318" t="s">
        <v>13</v>
      </c>
      <c r="B42" s="51" t="s">
        <v>68</v>
      </c>
      <c r="C42" s="51" t="s">
        <v>101</v>
      </c>
      <c r="D42" s="148" t="s">
        <v>31</v>
      </c>
      <c r="E42" s="69">
        <f>SUM(F42:N42)</f>
        <v>4087962</v>
      </c>
      <c r="F42" s="321">
        <v>1199316</v>
      </c>
      <c r="G42" s="322"/>
      <c r="H42" s="322"/>
      <c r="I42" s="322"/>
      <c r="J42" s="323"/>
      <c r="K42" s="45">
        <v>1122207</v>
      </c>
      <c r="L42" s="45">
        <v>588813</v>
      </c>
      <c r="M42" s="45">
        <v>588813</v>
      </c>
      <c r="N42" s="45">
        <v>588813</v>
      </c>
      <c r="O42" s="233" t="s">
        <v>44</v>
      </c>
      <c r="P42" s="30"/>
      <c r="Q42" s="30"/>
      <c r="R42" s="30"/>
      <c r="S42" s="4"/>
      <c r="T42" s="4"/>
      <c r="U42" s="4"/>
      <c r="V42" s="4"/>
      <c r="W42" s="4"/>
      <c r="X42" s="4"/>
      <c r="Y42" s="4"/>
    </row>
    <row r="43" spans="1:25" ht="41.25" customHeight="1" x14ac:dyDescent="0.25">
      <c r="A43" s="319"/>
      <c r="B43" s="233" t="s">
        <v>110</v>
      </c>
      <c r="C43" s="196"/>
      <c r="D43" s="196"/>
      <c r="E43" s="215" t="s">
        <v>82</v>
      </c>
      <c r="F43" s="194" t="s">
        <v>99</v>
      </c>
      <c r="G43" s="191" t="s">
        <v>83</v>
      </c>
      <c r="H43" s="192"/>
      <c r="I43" s="192"/>
      <c r="J43" s="193"/>
      <c r="K43" s="199" t="s">
        <v>67</v>
      </c>
      <c r="L43" s="199" t="s">
        <v>95</v>
      </c>
      <c r="M43" s="199" t="s">
        <v>96</v>
      </c>
      <c r="N43" s="199" t="s">
        <v>97</v>
      </c>
      <c r="O43" s="234"/>
      <c r="P43" s="30"/>
      <c r="Q43" s="30"/>
      <c r="R43" s="30"/>
      <c r="S43" s="4"/>
      <c r="T43" s="4"/>
      <c r="U43" s="4"/>
      <c r="V43" s="4"/>
      <c r="W43" s="4"/>
      <c r="X43" s="4"/>
      <c r="Y43" s="4"/>
    </row>
    <row r="44" spans="1:25" ht="74.25" customHeight="1" x14ac:dyDescent="0.25">
      <c r="A44" s="319"/>
      <c r="B44" s="234"/>
      <c r="C44" s="197"/>
      <c r="D44" s="197"/>
      <c r="E44" s="216"/>
      <c r="F44" s="194"/>
      <c r="G44" s="143" t="s">
        <v>103</v>
      </c>
      <c r="H44" s="142" t="s">
        <v>104</v>
      </c>
      <c r="I44" s="142" t="s">
        <v>105</v>
      </c>
      <c r="J44" s="142" t="s">
        <v>106</v>
      </c>
      <c r="K44" s="200"/>
      <c r="L44" s="200"/>
      <c r="M44" s="200"/>
      <c r="N44" s="200"/>
      <c r="O44" s="234"/>
      <c r="P44" s="30"/>
      <c r="Q44" s="30"/>
      <c r="R44" s="30"/>
      <c r="S44" s="4"/>
      <c r="T44" s="4"/>
      <c r="U44" s="4"/>
      <c r="V44" s="4"/>
      <c r="W44" s="4"/>
      <c r="X44" s="4"/>
      <c r="Y44" s="4"/>
    </row>
    <row r="45" spans="1:25" ht="88.5" customHeight="1" thickBot="1" x14ac:dyDescent="0.3">
      <c r="A45" s="320"/>
      <c r="B45" s="241"/>
      <c r="C45" s="242"/>
      <c r="D45" s="242"/>
      <c r="E45" s="162">
        <v>5</v>
      </c>
      <c r="F45" s="128">
        <v>5</v>
      </c>
      <c r="G45" s="128" t="s">
        <v>111</v>
      </c>
      <c r="H45" s="163" t="s">
        <v>111</v>
      </c>
      <c r="I45" s="128" t="s">
        <v>111</v>
      </c>
      <c r="J45" s="128">
        <v>5</v>
      </c>
      <c r="K45" s="125">
        <v>5</v>
      </c>
      <c r="L45" s="125">
        <v>5</v>
      </c>
      <c r="M45" s="125">
        <v>5</v>
      </c>
      <c r="N45" s="126">
        <v>5</v>
      </c>
      <c r="O45" s="235"/>
      <c r="P45" s="30"/>
      <c r="Q45" s="30"/>
      <c r="R45" s="30"/>
      <c r="S45" s="4"/>
      <c r="T45" s="4"/>
      <c r="U45" s="4"/>
      <c r="V45" s="4"/>
      <c r="W45" s="4"/>
      <c r="X45" s="4"/>
      <c r="Y45" s="4"/>
    </row>
    <row r="46" spans="1:25" ht="33" customHeight="1" x14ac:dyDescent="0.25">
      <c r="A46" s="278" t="s">
        <v>24</v>
      </c>
      <c r="B46" s="279"/>
      <c r="C46" s="279"/>
      <c r="D46" s="279"/>
      <c r="E46" s="32">
        <f t="shared" ref="E46:N46" si="5">E47</f>
        <v>4090903</v>
      </c>
      <c r="F46" s="227">
        <f t="shared" si="5"/>
        <v>1202257</v>
      </c>
      <c r="G46" s="228"/>
      <c r="H46" s="228"/>
      <c r="I46" s="228"/>
      <c r="J46" s="229"/>
      <c r="K46" s="18">
        <f t="shared" si="5"/>
        <v>1122207</v>
      </c>
      <c r="L46" s="18">
        <f t="shared" si="5"/>
        <v>588813</v>
      </c>
      <c r="M46" s="18">
        <f t="shared" si="5"/>
        <v>588813</v>
      </c>
      <c r="N46" s="160">
        <f t="shared" si="5"/>
        <v>588813</v>
      </c>
      <c r="O46" s="261"/>
      <c r="P46" s="30"/>
      <c r="Q46" s="30"/>
      <c r="R46" s="30"/>
      <c r="S46" s="4"/>
      <c r="T46" s="4"/>
      <c r="U46" s="4"/>
      <c r="V46" s="4"/>
      <c r="W46" s="4"/>
      <c r="X46" s="4"/>
      <c r="Y46" s="4"/>
    </row>
    <row r="47" spans="1:25" ht="17.25" thickBot="1" x14ac:dyDescent="0.3">
      <c r="A47" s="202" t="s">
        <v>30</v>
      </c>
      <c r="B47" s="203"/>
      <c r="C47" s="203"/>
      <c r="D47" s="203"/>
      <c r="E47" s="19">
        <f>SUM(F47:N47)</f>
        <v>4090903</v>
      </c>
      <c r="F47" s="254">
        <f>F37</f>
        <v>1202257</v>
      </c>
      <c r="G47" s="255"/>
      <c r="H47" s="255"/>
      <c r="I47" s="255"/>
      <c r="J47" s="256"/>
      <c r="K47" s="19">
        <f>K37</f>
        <v>1122207</v>
      </c>
      <c r="L47" s="19">
        <f>L37</f>
        <v>588813</v>
      </c>
      <c r="M47" s="19">
        <f>M37</f>
        <v>588813</v>
      </c>
      <c r="N47" s="93">
        <f>N37</f>
        <v>588813</v>
      </c>
      <c r="O47" s="262"/>
      <c r="P47" s="30"/>
      <c r="Q47" s="30"/>
      <c r="R47" s="30"/>
      <c r="S47" s="4"/>
      <c r="T47" s="4"/>
      <c r="U47" s="4"/>
      <c r="V47" s="4"/>
      <c r="W47" s="4"/>
      <c r="X47" s="4"/>
      <c r="Y47" s="4"/>
    </row>
    <row r="48" spans="1:25" ht="39" customHeight="1" thickBot="1" x14ac:dyDescent="0.3">
      <c r="A48" s="257" t="s">
        <v>92</v>
      </c>
      <c r="B48" s="257"/>
      <c r="C48" s="257"/>
      <c r="D48" s="257"/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8"/>
      <c r="P48" s="30"/>
      <c r="Q48" s="30"/>
      <c r="R48" s="30"/>
      <c r="S48" s="4"/>
      <c r="T48" s="4"/>
      <c r="U48" s="4"/>
      <c r="V48" s="4"/>
      <c r="W48" s="4"/>
      <c r="X48" s="4"/>
      <c r="Y48" s="4"/>
    </row>
    <row r="49" spans="1:25" ht="68.25" customHeight="1" thickBot="1" x14ac:dyDescent="0.3">
      <c r="A49" s="65" t="s">
        <v>15</v>
      </c>
      <c r="B49" s="64" t="s">
        <v>112</v>
      </c>
      <c r="C49" s="144" t="s">
        <v>100</v>
      </c>
      <c r="D49" s="144" t="s">
        <v>30</v>
      </c>
      <c r="E49" s="186" t="s">
        <v>34</v>
      </c>
      <c r="F49" s="186"/>
      <c r="G49" s="186"/>
      <c r="H49" s="186"/>
      <c r="I49" s="186"/>
      <c r="J49" s="186"/>
      <c r="K49" s="186"/>
      <c r="L49" s="186"/>
      <c r="M49" s="186"/>
      <c r="N49" s="186"/>
      <c r="O49" s="66"/>
      <c r="P49" s="30"/>
      <c r="Q49" s="30"/>
      <c r="R49" s="30"/>
      <c r="S49" s="4"/>
      <c r="T49" s="4"/>
      <c r="U49" s="4"/>
      <c r="V49" s="4"/>
      <c r="W49" s="4"/>
      <c r="X49" s="4"/>
      <c r="Y49" s="4"/>
    </row>
    <row r="50" spans="1:25" ht="110.25" customHeight="1" x14ac:dyDescent="0.25">
      <c r="A50" s="67" t="s">
        <v>5</v>
      </c>
      <c r="B50" s="148" t="s">
        <v>56</v>
      </c>
      <c r="C50" s="150" t="s">
        <v>100</v>
      </c>
      <c r="D50" s="150" t="s">
        <v>30</v>
      </c>
      <c r="E50" s="276" t="s">
        <v>71</v>
      </c>
      <c r="F50" s="276"/>
      <c r="G50" s="276"/>
      <c r="H50" s="276"/>
      <c r="I50" s="276"/>
      <c r="J50" s="276"/>
      <c r="K50" s="276"/>
      <c r="L50" s="276"/>
      <c r="M50" s="276"/>
      <c r="N50" s="276"/>
      <c r="O50" s="117" t="s">
        <v>44</v>
      </c>
      <c r="P50" s="30"/>
      <c r="Q50" s="30"/>
      <c r="R50" s="30"/>
      <c r="S50" s="4"/>
      <c r="T50" s="4"/>
      <c r="U50" s="4"/>
      <c r="V50" s="4"/>
      <c r="W50" s="4"/>
      <c r="X50" s="4"/>
      <c r="Y50" s="4"/>
    </row>
    <row r="51" spans="1:25" ht="192" customHeight="1" thickBot="1" x14ac:dyDescent="0.3">
      <c r="A51" s="68" t="s">
        <v>7</v>
      </c>
      <c r="B51" s="157" t="s">
        <v>57</v>
      </c>
      <c r="C51" s="151" t="s">
        <v>100</v>
      </c>
      <c r="D51" s="151" t="s">
        <v>30</v>
      </c>
      <c r="E51" s="277" t="s">
        <v>71</v>
      </c>
      <c r="F51" s="277"/>
      <c r="G51" s="277"/>
      <c r="H51" s="277"/>
      <c r="I51" s="277"/>
      <c r="J51" s="277"/>
      <c r="K51" s="277"/>
      <c r="L51" s="277"/>
      <c r="M51" s="277"/>
      <c r="N51" s="277"/>
      <c r="O51" s="118" t="s">
        <v>44</v>
      </c>
      <c r="P51" s="30"/>
      <c r="Q51" s="30"/>
      <c r="R51" s="30"/>
      <c r="S51" s="4"/>
      <c r="T51" s="4"/>
      <c r="U51" s="4"/>
      <c r="V51" s="4"/>
      <c r="W51" s="4"/>
      <c r="X51" s="4"/>
      <c r="Y51" s="4"/>
    </row>
    <row r="52" spans="1:25" ht="66.75" thickBot="1" x14ac:dyDescent="0.3">
      <c r="A52" s="65" t="s">
        <v>17</v>
      </c>
      <c r="B52" s="158" t="s">
        <v>58</v>
      </c>
      <c r="C52" s="145" t="s">
        <v>100</v>
      </c>
      <c r="D52" s="145" t="s">
        <v>30</v>
      </c>
      <c r="E52" s="187" t="s">
        <v>72</v>
      </c>
      <c r="F52" s="187"/>
      <c r="G52" s="187"/>
      <c r="H52" s="187"/>
      <c r="I52" s="187"/>
      <c r="J52" s="187"/>
      <c r="K52" s="187"/>
      <c r="L52" s="187"/>
      <c r="M52" s="187"/>
      <c r="N52" s="187"/>
      <c r="O52" s="119"/>
      <c r="P52" s="30"/>
      <c r="Q52" s="30"/>
      <c r="R52" s="30"/>
      <c r="S52" s="4"/>
      <c r="T52" s="4"/>
      <c r="U52" s="4"/>
      <c r="V52" s="4"/>
      <c r="W52" s="4"/>
      <c r="X52" s="4"/>
      <c r="Y52" s="4"/>
    </row>
    <row r="53" spans="1:25" ht="141" customHeight="1" thickBot="1" x14ac:dyDescent="0.3">
      <c r="A53" s="70" t="s">
        <v>6</v>
      </c>
      <c r="B53" s="154" t="s">
        <v>59</v>
      </c>
      <c r="C53" s="71" t="s">
        <v>100</v>
      </c>
      <c r="D53" s="152" t="s">
        <v>30</v>
      </c>
      <c r="E53" s="250" t="s">
        <v>72</v>
      </c>
      <c r="F53" s="250"/>
      <c r="G53" s="250"/>
      <c r="H53" s="250"/>
      <c r="I53" s="250"/>
      <c r="J53" s="250"/>
      <c r="K53" s="250"/>
      <c r="L53" s="250"/>
      <c r="M53" s="250"/>
      <c r="N53" s="250"/>
      <c r="O53" s="120" t="s">
        <v>44</v>
      </c>
      <c r="P53" s="30"/>
      <c r="Q53" s="30"/>
      <c r="R53" s="30"/>
      <c r="S53" s="4"/>
      <c r="T53" s="4"/>
      <c r="U53" s="4"/>
      <c r="V53" s="4"/>
      <c r="W53" s="4"/>
      <c r="X53" s="4"/>
      <c r="Y53" s="4"/>
    </row>
    <row r="54" spans="1:25" ht="38.25" customHeight="1" x14ac:dyDescent="0.25">
      <c r="A54" s="278" t="s">
        <v>24</v>
      </c>
      <c r="B54" s="279"/>
      <c r="C54" s="279"/>
      <c r="D54" s="279"/>
      <c r="E54" s="263" t="s">
        <v>71</v>
      </c>
      <c r="F54" s="264"/>
      <c r="G54" s="264"/>
      <c r="H54" s="264"/>
      <c r="I54" s="264"/>
      <c r="J54" s="264"/>
      <c r="K54" s="264"/>
      <c r="L54" s="264"/>
      <c r="M54" s="264"/>
      <c r="N54" s="292"/>
      <c r="O54" s="261"/>
      <c r="P54" s="30"/>
      <c r="Q54" s="30"/>
      <c r="R54" s="30"/>
      <c r="S54" s="4"/>
      <c r="T54" s="4"/>
      <c r="U54" s="4"/>
      <c r="V54" s="4"/>
      <c r="W54" s="4"/>
      <c r="X54" s="4"/>
      <c r="Y54" s="4"/>
    </row>
    <row r="55" spans="1:25" ht="58.5" customHeight="1" thickBot="1" x14ac:dyDescent="0.3">
      <c r="A55" s="202" t="s">
        <v>30</v>
      </c>
      <c r="B55" s="203"/>
      <c r="C55" s="203"/>
      <c r="D55" s="203"/>
      <c r="E55" s="254" t="s">
        <v>71</v>
      </c>
      <c r="F55" s="255"/>
      <c r="G55" s="255"/>
      <c r="H55" s="255"/>
      <c r="I55" s="255"/>
      <c r="J55" s="255"/>
      <c r="K55" s="255"/>
      <c r="L55" s="255"/>
      <c r="M55" s="255"/>
      <c r="N55" s="293"/>
      <c r="O55" s="262"/>
      <c r="P55" s="31"/>
      <c r="Q55" s="30"/>
      <c r="R55" s="30"/>
      <c r="S55" s="4"/>
      <c r="T55" s="4">
        <f>L57-1958119368.69</f>
        <v>-1955217420.4811502</v>
      </c>
      <c r="U55" s="4"/>
      <c r="V55" s="4"/>
      <c r="W55" s="4"/>
      <c r="X55" s="4"/>
      <c r="Y55" s="4"/>
    </row>
    <row r="56" spans="1:25" ht="40.5" customHeight="1" thickBot="1" x14ac:dyDescent="0.3">
      <c r="A56" s="316" t="s">
        <v>93</v>
      </c>
      <c r="B56" s="316"/>
      <c r="C56" s="316"/>
      <c r="D56" s="316"/>
      <c r="E56" s="316"/>
      <c r="F56" s="316"/>
      <c r="G56" s="316"/>
      <c r="H56" s="316"/>
      <c r="I56" s="316"/>
      <c r="J56" s="316"/>
      <c r="K56" s="316"/>
      <c r="L56" s="316"/>
      <c r="M56" s="316"/>
      <c r="N56" s="316"/>
      <c r="O56" s="317"/>
      <c r="P56" s="30"/>
      <c r="Q56" s="30"/>
      <c r="R56" s="30"/>
      <c r="S56" s="4"/>
      <c r="T56" s="4"/>
      <c r="U56" s="4"/>
      <c r="V56" s="4"/>
      <c r="W56" s="4"/>
      <c r="X56" s="4"/>
      <c r="Y56" s="4"/>
    </row>
    <row r="57" spans="1:25" ht="32.25" customHeight="1" thickBot="1" x14ac:dyDescent="0.3">
      <c r="A57" s="274" t="s">
        <v>15</v>
      </c>
      <c r="B57" s="247" t="s">
        <v>40</v>
      </c>
      <c r="C57" s="297" t="s">
        <v>100</v>
      </c>
      <c r="D57" s="52" t="s">
        <v>46</v>
      </c>
      <c r="E57" s="50">
        <f>F57+K57+L57+M57+N57</f>
        <v>14884066.51018</v>
      </c>
      <c r="F57" s="217">
        <f>F58</f>
        <v>3342948.2072200002</v>
      </c>
      <c r="G57" s="218"/>
      <c r="H57" s="218"/>
      <c r="I57" s="218"/>
      <c r="J57" s="219"/>
      <c r="K57" s="50">
        <f>K58</f>
        <v>2829172.5115499999</v>
      </c>
      <c r="L57" s="50">
        <f>L58</f>
        <v>2901948.2088500001</v>
      </c>
      <c r="M57" s="50">
        <f>M58</f>
        <v>2904998.79128</v>
      </c>
      <c r="N57" s="50">
        <f>N58</f>
        <v>2904998.79128</v>
      </c>
      <c r="O57" s="259"/>
      <c r="P57" s="30"/>
      <c r="Q57" s="24"/>
      <c r="R57" s="31"/>
      <c r="T57" s="4"/>
      <c r="U57" s="4"/>
      <c r="V57" s="4"/>
      <c r="W57" s="4"/>
      <c r="X57" s="4"/>
      <c r="Y57" s="4"/>
    </row>
    <row r="58" spans="1:25" ht="56.45" customHeight="1" thickBot="1" x14ac:dyDescent="0.3">
      <c r="A58" s="275"/>
      <c r="B58" s="249"/>
      <c r="C58" s="298"/>
      <c r="D58" s="96" t="s">
        <v>30</v>
      </c>
      <c r="E58" s="105">
        <f>F58+K58+L58+M58+N58</f>
        <v>14884066.51018</v>
      </c>
      <c r="F58" s="217">
        <f>F59+F60+F61+F62+F63+F64+F69+F70+F71+F72+F73</f>
        <v>3342948.2072200002</v>
      </c>
      <c r="G58" s="218"/>
      <c r="H58" s="218"/>
      <c r="I58" s="218"/>
      <c r="J58" s="219"/>
      <c r="K58" s="105">
        <f>K59+K60+K61+K62+K63+K64+K69+K70+K71+K72+K73</f>
        <v>2829172.5115499999</v>
      </c>
      <c r="L58" s="105">
        <f>L59+L60+L61+L62+L63+L64+L69+L70+L71+L72+L73</f>
        <v>2901948.2088500001</v>
      </c>
      <c r="M58" s="105">
        <f>M59+M60+M61+M62+M63+M64+M69+M70+M71+M72+M73</f>
        <v>2904998.79128</v>
      </c>
      <c r="N58" s="105">
        <f>N59+N60+N61+N62+N63+N64+N69+N70+N71+N72+N73</f>
        <v>2904998.79128</v>
      </c>
      <c r="O58" s="260"/>
      <c r="P58" s="30"/>
      <c r="Q58" s="24"/>
      <c r="R58" s="31"/>
      <c r="T58" s="4"/>
      <c r="U58" s="4"/>
      <c r="V58" s="4"/>
      <c r="W58" s="4"/>
      <c r="X58" s="4"/>
      <c r="Y58" s="4"/>
    </row>
    <row r="59" spans="1:25" ht="70.5" customHeight="1" x14ac:dyDescent="0.25">
      <c r="A59" s="146" t="s">
        <v>5</v>
      </c>
      <c r="B59" s="84" t="s">
        <v>49</v>
      </c>
      <c r="C59" s="57" t="s">
        <v>101</v>
      </c>
      <c r="D59" s="58" t="s">
        <v>30</v>
      </c>
      <c r="E59" s="18">
        <f>F59+K59+L59+M59+N59</f>
        <v>80600</v>
      </c>
      <c r="F59" s="263">
        <v>16120</v>
      </c>
      <c r="G59" s="264"/>
      <c r="H59" s="264"/>
      <c r="I59" s="264"/>
      <c r="J59" s="265"/>
      <c r="K59" s="18">
        <v>16120</v>
      </c>
      <c r="L59" s="18">
        <v>16120</v>
      </c>
      <c r="M59" s="18">
        <v>16120</v>
      </c>
      <c r="N59" s="18">
        <v>16120</v>
      </c>
      <c r="O59" s="116" t="s">
        <v>36</v>
      </c>
      <c r="P59" s="30"/>
      <c r="Q59" s="31"/>
      <c r="R59" s="31"/>
      <c r="S59" s="5"/>
      <c r="T59" s="4">
        <f>SUM(T60:T68)</f>
        <v>393576.04</v>
      </c>
      <c r="U59" s="4"/>
      <c r="V59" s="4"/>
      <c r="W59" s="4"/>
      <c r="X59" s="4"/>
      <c r="Y59" s="4"/>
    </row>
    <row r="60" spans="1:25" ht="53.25" customHeight="1" thickBot="1" x14ac:dyDescent="0.3">
      <c r="A60" s="177" t="s">
        <v>7</v>
      </c>
      <c r="B60" s="178" t="s">
        <v>48</v>
      </c>
      <c r="C60" s="179" t="s">
        <v>101</v>
      </c>
      <c r="D60" s="95" t="s">
        <v>30</v>
      </c>
      <c r="E60" s="104">
        <f>F60+K60+L60+M60+N60</f>
        <v>7173536.5537800007</v>
      </c>
      <c r="F60" s="294">
        <v>1205393.41594</v>
      </c>
      <c r="G60" s="295"/>
      <c r="H60" s="295"/>
      <c r="I60" s="295"/>
      <c r="J60" s="296"/>
      <c r="K60" s="173">
        <v>1435928.7202699999</v>
      </c>
      <c r="L60" s="173">
        <v>1508704.41757</v>
      </c>
      <c r="M60" s="104">
        <v>1511755</v>
      </c>
      <c r="N60" s="104">
        <v>1511755</v>
      </c>
      <c r="O60" s="157" t="s">
        <v>36</v>
      </c>
      <c r="P60" s="30"/>
      <c r="Q60" s="31"/>
      <c r="R60" s="31"/>
      <c r="S60" s="5"/>
      <c r="T60" s="56">
        <v>41594.697999999997</v>
      </c>
      <c r="U60" s="4"/>
      <c r="V60" s="4"/>
      <c r="W60" s="4"/>
      <c r="X60" s="4"/>
      <c r="Y60" s="4"/>
    </row>
    <row r="61" spans="1:25" ht="71.45" customHeight="1" thickBot="1" x14ac:dyDescent="0.3">
      <c r="A61" s="174" t="s">
        <v>8</v>
      </c>
      <c r="B61" s="176" t="s">
        <v>50</v>
      </c>
      <c r="C61" s="175" t="s">
        <v>101</v>
      </c>
      <c r="D61" s="52" t="s">
        <v>30</v>
      </c>
      <c r="E61" s="50">
        <f>F61+K61+L61+M61+N61</f>
        <v>548055</v>
      </c>
      <c r="F61" s="217">
        <v>109611</v>
      </c>
      <c r="G61" s="218"/>
      <c r="H61" s="218"/>
      <c r="I61" s="218"/>
      <c r="J61" s="219"/>
      <c r="K61" s="50">
        <v>109611</v>
      </c>
      <c r="L61" s="50">
        <v>109611</v>
      </c>
      <c r="M61" s="50">
        <v>109611</v>
      </c>
      <c r="N61" s="50">
        <v>109611</v>
      </c>
      <c r="O61" s="148" t="s">
        <v>113</v>
      </c>
      <c r="P61" s="30"/>
      <c r="Q61" s="31"/>
      <c r="R61" s="31"/>
      <c r="S61" s="5"/>
      <c r="T61" s="12">
        <v>123250.73</v>
      </c>
      <c r="U61" s="4"/>
      <c r="V61" s="4"/>
      <c r="W61" s="4"/>
      <c r="X61" s="4"/>
      <c r="Y61" s="4"/>
    </row>
    <row r="62" spans="1:25" ht="54.75" customHeight="1" thickBot="1" x14ac:dyDescent="0.3">
      <c r="A62" s="49" t="s">
        <v>9</v>
      </c>
      <c r="B62" s="64" t="s">
        <v>51</v>
      </c>
      <c r="C62" s="72" t="s">
        <v>101</v>
      </c>
      <c r="D62" s="73" t="s">
        <v>25</v>
      </c>
      <c r="E62" s="50">
        <f>SUM(F62:N62)</f>
        <v>529433.95640000002</v>
      </c>
      <c r="F62" s="217">
        <v>105886.79128</v>
      </c>
      <c r="G62" s="218"/>
      <c r="H62" s="218"/>
      <c r="I62" s="218"/>
      <c r="J62" s="219"/>
      <c r="K62" s="50">
        <v>105886.79128</v>
      </c>
      <c r="L62" s="50">
        <v>105886.79128</v>
      </c>
      <c r="M62" s="50">
        <v>105886.79128</v>
      </c>
      <c r="N62" s="50">
        <v>105886.79128</v>
      </c>
      <c r="O62" s="115" t="s">
        <v>35</v>
      </c>
      <c r="P62" s="30"/>
      <c r="Q62" s="31"/>
      <c r="R62" s="31"/>
      <c r="S62" s="5"/>
      <c r="T62" s="12">
        <v>44359.31</v>
      </c>
      <c r="U62" s="4"/>
      <c r="V62" s="4"/>
      <c r="W62" s="4"/>
      <c r="X62" s="4"/>
      <c r="Y62" s="4"/>
    </row>
    <row r="63" spans="1:25" ht="117" customHeight="1" thickBot="1" x14ac:dyDescent="0.3">
      <c r="A63" s="62" t="s">
        <v>10</v>
      </c>
      <c r="B63" s="158" t="s">
        <v>52</v>
      </c>
      <c r="C63" s="149" t="s">
        <v>101</v>
      </c>
      <c r="D63" s="63" t="s">
        <v>30</v>
      </c>
      <c r="E63" s="61">
        <f>SUM(F63:N63)</f>
        <v>2302005</v>
      </c>
      <c r="F63" s="217">
        <v>460401</v>
      </c>
      <c r="G63" s="218"/>
      <c r="H63" s="218"/>
      <c r="I63" s="218"/>
      <c r="J63" s="219"/>
      <c r="K63" s="61">
        <v>460401</v>
      </c>
      <c r="L63" s="61">
        <v>460401</v>
      </c>
      <c r="M63" s="61">
        <v>460401</v>
      </c>
      <c r="N63" s="61">
        <v>460401</v>
      </c>
      <c r="O63" s="164" t="s">
        <v>44</v>
      </c>
      <c r="P63" s="30"/>
      <c r="Q63" s="31"/>
      <c r="R63" s="31"/>
      <c r="S63" s="5"/>
      <c r="T63" s="82">
        <v>36080.699999999997</v>
      </c>
      <c r="U63" s="4"/>
      <c r="V63" s="4"/>
      <c r="W63" s="4"/>
      <c r="X63" s="4"/>
      <c r="Y63" s="4"/>
    </row>
    <row r="64" spans="1:25" ht="119.25" customHeight="1" thickBot="1" x14ac:dyDescent="0.3">
      <c r="A64" s="49" t="s">
        <v>11</v>
      </c>
      <c r="B64" s="64" t="s">
        <v>53</v>
      </c>
      <c r="C64" s="41" t="s">
        <v>101</v>
      </c>
      <c r="D64" s="55" t="s">
        <v>31</v>
      </c>
      <c r="E64" s="50">
        <f>F64+K64+L64+M64+N64</f>
        <v>2308450</v>
      </c>
      <c r="F64" s="217">
        <f>F65+F66+F67+F68</f>
        <v>461690</v>
      </c>
      <c r="G64" s="218"/>
      <c r="H64" s="218"/>
      <c r="I64" s="218"/>
      <c r="J64" s="219"/>
      <c r="K64" s="50">
        <f t="shared" ref="K64:M64" si="6">K65+K66+K67+K68</f>
        <v>461690</v>
      </c>
      <c r="L64" s="50">
        <f t="shared" si="6"/>
        <v>461690</v>
      </c>
      <c r="M64" s="50">
        <f t="shared" si="6"/>
        <v>461690</v>
      </c>
      <c r="N64" s="50">
        <f>N65+N66+N67+N68</f>
        <v>461690</v>
      </c>
      <c r="O64" s="64"/>
      <c r="P64" s="30"/>
      <c r="Q64" s="31"/>
      <c r="R64" s="31"/>
      <c r="S64" s="5"/>
      <c r="T64" s="12">
        <v>49956.9</v>
      </c>
      <c r="U64" s="4"/>
      <c r="V64" s="4"/>
      <c r="W64" s="4"/>
      <c r="X64" s="4"/>
      <c r="Y64" s="4"/>
    </row>
    <row r="65" spans="1:25" ht="66" x14ac:dyDescent="0.25">
      <c r="A65" s="141" t="s">
        <v>20</v>
      </c>
      <c r="B65" s="148" t="s">
        <v>27</v>
      </c>
      <c r="C65" s="156" t="s">
        <v>101</v>
      </c>
      <c r="D65" s="53" t="s">
        <v>30</v>
      </c>
      <c r="E65" s="32">
        <f>F65+K65+L65+M65+N65</f>
        <v>200750</v>
      </c>
      <c r="F65" s="220">
        <v>40150</v>
      </c>
      <c r="G65" s="221"/>
      <c r="H65" s="221"/>
      <c r="I65" s="221"/>
      <c r="J65" s="222"/>
      <c r="K65" s="45">
        <v>40150</v>
      </c>
      <c r="L65" s="45">
        <v>40150</v>
      </c>
      <c r="M65" s="45">
        <v>40150</v>
      </c>
      <c r="N65" s="45">
        <v>40150</v>
      </c>
      <c r="O65" s="148" t="s">
        <v>75</v>
      </c>
      <c r="P65" s="30"/>
      <c r="Q65" s="31"/>
      <c r="R65" s="31"/>
      <c r="S65" s="5"/>
      <c r="T65" s="12">
        <v>30446.322</v>
      </c>
      <c r="U65" s="4"/>
      <c r="V65" s="4"/>
      <c r="W65" s="4"/>
      <c r="X65" s="4"/>
      <c r="Y65" s="4"/>
    </row>
    <row r="66" spans="1:25" ht="139.5" customHeight="1" x14ac:dyDescent="0.25">
      <c r="A66" s="44" t="s">
        <v>21</v>
      </c>
      <c r="B66" s="157" t="s">
        <v>28</v>
      </c>
      <c r="C66" s="38" t="s">
        <v>101</v>
      </c>
      <c r="D66" s="33" t="s">
        <v>30</v>
      </c>
      <c r="E66" s="104">
        <f>F66+K66+L66+M66+N66</f>
        <v>1211015</v>
      </c>
      <c r="F66" s="237">
        <v>242203</v>
      </c>
      <c r="G66" s="238"/>
      <c r="H66" s="238"/>
      <c r="I66" s="238"/>
      <c r="J66" s="239"/>
      <c r="K66" s="12">
        <v>242203</v>
      </c>
      <c r="L66" s="12">
        <v>242203</v>
      </c>
      <c r="M66" s="12">
        <v>242203</v>
      </c>
      <c r="N66" s="12">
        <v>242203</v>
      </c>
      <c r="O66" s="157" t="s">
        <v>28</v>
      </c>
      <c r="P66" s="30"/>
      <c r="Q66" s="31"/>
      <c r="R66" s="31"/>
      <c r="S66" s="5"/>
      <c r="T66" s="12">
        <v>20018</v>
      </c>
      <c r="U66" s="4"/>
      <c r="V66" s="4"/>
      <c r="W66" s="4"/>
      <c r="X66" s="4"/>
      <c r="Y66" s="4"/>
    </row>
    <row r="67" spans="1:25" ht="102.75" customHeight="1" x14ac:dyDescent="0.25">
      <c r="A67" s="44" t="s">
        <v>79</v>
      </c>
      <c r="B67" s="157" t="s">
        <v>37</v>
      </c>
      <c r="C67" s="38" t="s">
        <v>101</v>
      </c>
      <c r="D67" s="33" t="s">
        <v>30</v>
      </c>
      <c r="E67" s="104">
        <f>F67+K67+L67+M67+N67</f>
        <v>724800</v>
      </c>
      <c r="F67" s="237">
        <v>144960</v>
      </c>
      <c r="G67" s="238"/>
      <c r="H67" s="238"/>
      <c r="I67" s="238"/>
      <c r="J67" s="239"/>
      <c r="K67" s="12">
        <v>144960</v>
      </c>
      <c r="L67" s="12">
        <v>144960</v>
      </c>
      <c r="M67" s="12">
        <v>144960</v>
      </c>
      <c r="N67" s="12">
        <v>144960</v>
      </c>
      <c r="O67" s="157" t="s">
        <v>76</v>
      </c>
      <c r="P67" s="30"/>
      <c r="Q67" s="31"/>
      <c r="R67" s="31"/>
      <c r="S67" s="5"/>
      <c r="T67" s="12">
        <v>30735</v>
      </c>
      <c r="U67" s="4"/>
      <c r="V67" s="4"/>
      <c r="W67" s="4"/>
      <c r="X67" s="4"/>
      <c r="Y67" s="4"/>
    </row>
    <row r="68" spans="1:25" ht="50.25" thickBot="1" x14ac:dyDescent="0.3">
      <c r="A68" s="147" t="s">
        <v>80</v>
      </c>
      <c r="B68" s="153" t="s">
        <v>45</v>
      </c>
      <c r="C68" s="155" t="s">
        <v>101</v>
      </c>
      <c r="D68" s="34" t="s">
        <v>30</v>
      </c>
      <c r="E68" s="103">
        <f t="shared" ref="E68" si="7">SUM(F68:N68)</f>
        <v>171885</v>
      </c>
      <c r="F68" s="237">
        <v>34377</v>
      </c>
      <c r="G68" s="238"/>
      <c r="H68" s="238"/>
      <c r="I68" s="238"/>
      <c r="J68" s="239"/>
      <c r="K68" s="20">
        <v>34377</v>
      </c>
      <c r="L68" s="20">
        <v>34377</v>
      </c>
      <c r="M68" s="20">
        <v>34377</v>
      </c>
      <c r="N68" s="20">
        <v>34377</v>
      </c>
      <c r="O68" s="153" t="s">
        <v>45</v>
      </c>
      <c r="P68" s="30"/>
      <c r="Q68" s="31"/>
      <c r="R68" s="31"/>
      <c r="S68" s="5"/>
      <c r="T68" s="12">
        <v>17134.38</v>
      </c>
      <c r="U68" s="4"/>
      <c r="V68" s="4"/>
      <c r="W68" s="4"/>
      <c r="X68" s="4"/>
      <c r="Y68" s="4"/>
    </row>
    <row r="69" spans="1:25" ht="118.5" customHeight="1" thickBot="1" x14ac:dyDescent="0.3">
      <c r="A69" s="49" t="s">
        <v>12</v>
      </c>
      <c r="B69" s="64" t="s">
        <v>114</v>
      </c>
      <c r="C69" s="41" t="s">
        <v>101</v>
      </c>
      <c r="D69" s="54" t="s">
        <v>30</v>
      </c>
      <c r="E69" s="50">
        <f>F69+K69+L69+M69+N69</f>
        <v>15155</v>
      </c>
      <c r="F69" s="217">
        <v>3031</v>
      </c>
      <c r="G69" s="218"/>
      <c r="H69" s="218"/>
      <c r="I69" s="218"/>
      <c r="J69" s="219"/>
      <c r="K69" s="50">
        <v>3031</v>
      </c>
      <c r="L69" s="50">
        <v>3031</v>
      </c>
      <c r="M69" s="50">
        <v>3031</v>
      </c>
      <c r="N69" s="50">
        <v>3031</v>
      </c>
      <c r="O69" s="114" t="s">
        <v>26</v>
      </c>
      <c r="P69" s="30"/>
      <c r="Q69" s="31"/>
      <c r="R69" s="31"/>
      <c r="S69" s="5"/>
      <c r="T69" s="4"/>
      <c r="U69" s="4"/>
      <c r="V69" s="4"/>
      <c r="W69" s="4"/>
      <c r="X69" s="4"/>
      <c r="Y69" s="4"/>
    </row>
    <row r="70" spans="1:25" ht="72.75" customHeight="1" thickBot="1" x14ac:dyDescent="0.3">
      <c r="A70" s="49" t="s">
        <v>41</v>
      </c>
      <c r="B70" s="64" t="s">
        <v>61</v>
      </c>
      <c r="C70" s="41" t="s">
        <v>101</v>
      </c>
      <c r="D70" s="54" t="s">
        <v>30</v>
      </c>
      <c r="E70" s="50">
        <f>F70+K70+L70+M70+N70</f>
        <v>721060</v>
      </c>
      <c r="F70" s="217">
        <v>144212</v>
      </c>
      <c r="G70" s="218"/>
      <c r="H70" s="218"/>
      <c r="I70" s="218"/>
      <c r="J70" s="219"/>
      <c r="K70" s="50">
        <v>144212</v>
      </c>
      <c r="L70" s="50">
        <v>144212</v>
      </c>
      <c r="M70" s="50">
        <v>144212</v>
      </c>
      <c r="N70" s="50">
        <v>144212</v>
      </c>
      <c r="O70" s="113" t="s">
        <v>94</v>
      </c>
      <c r="P70" s="30"/>
      <c r="Q70" s="31"/>
      <c r="R70" s="31"/>
      <c r="S70" s="5"/>
      <c r="T70" s="4"/>
      <c r="U70" s="4"/>
      <c r="V70" s="4"/>
      <c r="W70" s="4"/>
      <c r="X70" s="4"/>
      <c r="Y70" s="4"/>
    </row>
    <row r="71" spans="1:25" ht="87" customHeight="1" thickBot="1" x14ac:dyDescent="0.3">
      <c r="A71" s="49" t="s">
        <v>43</v>
      </c>
      <c r="B71" s="64" t="s">
        <v>62</v>
      </c>
      <c r="C71" s="41" t="s">
        <v>101</v>
      </c>
      <c r="D71" s="54" t="s">
        <v>30</v>
      </c>
      <c r="E71" s="50">
        <f>F71+K71+L71+M71+N71</f>
        <v>271170</v>
      </c>
      <c r="F71" s="217">
        <v>54234</v>
      </c>
      <c r="G71" s="218"/>
      <c r="H71" s="218"/>
      <c r="I71" s="218"/>
      <c r="J71" s="219"/>
      <c r="K71" s="50">
        <v>54234</v>
      </c>
      <c r="L71" s="50">
        <v>54234</v>
      </c>
      <c r="M71" s="50">
        <v>54234</v>
      </c>
      <c r="N71" s="50">
        <v>54234</v>
      </c>
      <c r="O71" s="113" t="s">
        <v>125</v>
      </c>
      <c r="P71" s="30"/>
      <c r="Q71" s="31"/>
      <c r="R71" s="31"/>
      <c r="S71" s="5"/>
      <c r="T71" s="4"/>
      <c r="U71" s="4"/>
      <c r="V71" s="4"/>
      <c r="W71" s="4"/>
      <c r="X71" s="4"/>
      <c r="Y71" s="4"/>
    </row>
    <row r="72" spans="1:25" ht="87" customHeight="1" thickBot="1" x14ac:dyDescent="0.3">
      <c r="A72" s="49" t="s">
        <v>119</v>
      </c>
      <c r="B72" s="64" t="s">
        <v>121</v>
      </c>
      <c r="C72" s="41" t="s">
        <v>101</v>
      </c>
      <c r="D72" s="54" t="s">
        <v>30</v>
      </c>
      <c r="E72" s="50">
        <f>F72+K72+L72+M72+N72</f>
        <v>744311</v>
      </c>
      <c r="F72" s="217">
        <v>744311</v>
      </c>
      <c r="G72" s="218"/>
      <c r="H72" s="218"/>
      <c r="I72" s="218"/>
      <c r="J72" s="219"/>
      <c r="K72" s="50">
        <v>0</v>
      </c>
      <c r="L72" s="50">
        <v>0</v>
      </c>
      <c r="M72" s="50">
        <v>0</v>
      </c>
      <c r="N72" s="50">
        <v>0</v>
      </c>
      <c r="O72" s="113" t="s">
        <v>44</v>
      </c>
      <c r="P72" s="30"/>
      <c r="Q72" s="31"/>
      <c r="R72" s="31"/>
      <c r="S72" s="5"/>
      <c r="T72" s="4"/>
      <c r="U72" s="4"/>
      <c r="V72" s="4"/>
      <c r="W72" s="4"/>
      <c r="X72" s="4"/>
      <c r="Y72" s="4"/>
    </row>
    <row r="73" spans="1:25" ht="87" customHeight="1" thickBot="1" x14ac:dyDescent="0.3">
      <c r="A73" s="49" t="s">
        <v>120</v>
      </c>
      <c r="B73" s="64" t="s">
        <v>122</v>
      </c>
      <c r="C73" s="41" t="s">
        <v>101</v>
      </c>
      <c r="D73" s="54" t="s">
        <v>30</v>
      </c>
      <c r="E73" s="50">
        <f>F73+K73+L73+M73+N73</f>
        <v>190290</v>
      </c>
      <c r="F73" s="217">
        <v>38058</v>
      </c>
      <c r="G73" s="218"/>
      <c r="H73" s="218"/>
      <c r="I73" s="218"/>
      <c r="J73" s="219"/>
      <c r="K73" s="50">
        <v>38058</v>
      </c>
      <c r="L73" s="50">
        <v>38058</v>
      </c>
      <c r="M73" s="50">
        <v>38058</v>
      </c>
      <c r="N73" s="50">
        <v>38058</v>
      </c>
      <c r="O73" s="113" t="s">
        <v>123</v>
      </c>
      <c r="P73" s="30"/>
      <c r="Q73" s="31"/>
      <c r="R73" s="31"/>
      <c r="S73" s="5"/>
      <c r="T73" s="4"/>
      <c r="U73" s="4"/>
      <c r="V73" s="4"/>
      <c r="W73" s="4"/>
      <c r="X73" s="4"/>
      <c r="Y73" s="4"/>
    </row>
    <row r="74" spans="1:25" ht="87" customHeight="1" thickBot="1" x14ac:dyDescent="0.3">
      <c r="A74" s="49" t="s">
        <v>17</v>
      </c>
      <c r="B74" s="64" t="s">
        <v>63</v>
      </c>
      <c r="C74" s="41" t="s">
        <v>101</v>
      </c>
      <c r="D74" s="54" t="s">
        <v>30</v>
      </c>
      <c r="E74" s="50">
        <f t="shared" ref="E74:N74" si="8">E75+E76</f>
        <v>6770</v>
      </c>
      <c r="F74" s="217">
        <f t="shared" si="8"/>
        <v>1354</v>
      </c>
      <c r="G74" s="218"/>
      <c r="H74" s="218"/>
      <c r="I74" s="218"/>
      <c r="J74" s="219"/>
      <c r="K74" s="50">
        <f t="shared" si="8"/>
        <v>1354</v>
      </c>
      <c r="L74" s="50">
        <f t="shared" si="8"/>
        <v>1354</v>
      </c>
      <c r="M74" s="50">
        <f t="shared" si="8"/>
        <v>1354</v>
      </c>
      <c r="N74" s="50">
        <f t="shared" si="8"/>
        <v>1354</v>
      </c>
      <c r="O74" s="113"/>
      <c r="P74" s="30"/>
      <c r="Q74" s="31"/>
      <c r="R74" s="31"/>
      <c r="S74" s="5"/>
      <c r="T74" s="4"/>
      <c r="U74" s="4"/>
      <c r="V74" s="4"/>
      <c r="W74" s="4"/>
      <c r="X74" s="4"/>
      <c r="Y74" s="4"/>
    </row>
    <row r="75" spans="1:25" ht="120" customHeight="1" thickBot="1" x14ac:dyDescent="0.3">
      <c r="A75" s="49" t="s">
        <v>6</v>
      </c>
      <c r="B75" s="64" t="s">
        <v>64</v>
      </c>
      <c r="C75" s="41" t="s">
        <v>101</v>
      </c>
      <c r="D75" s="54" t="s">
        <v>30</v>
      </c>
      <c r="E75" s="50">
        <f>F75+K75+L75+M75+N75</f>
        <v>4610</v>
      </c>
      <c r="F75" s="217">
        <v>922</v>
      </c>
      <c r="G75" s="218"/>
      <c r="H75" s="218"/>
      <c r="I75" s="218"/>
      <c r="J75" s="219"/>
      <c r="K75" s="50">
        <v>922</v>
      </c>
      <c r="L75" s="50">
        <v>922</v>
      </c>
      <c r="M75" s="50">
        <v>922</v>
      </c>
      <c r="N75" s="50">
        <v>922</v>
      </c>
      <c r="O75" s="113" t="s">
        <v>77</v>
      </c>
      <c r="P75" s="30"/>
      <c r="Q75" s="31"/>
      <c r="R75" s="31"/>
      <c r="S75" s="5"/>
      <c r="T75" s="4"/>
      <c r="U75" s="4"/>
      <c r="V75" s="4"/>
      <c r="W75" s="4"/>
      <c r="X75" s="4"/>
      <c r="Y75" s="4"/>
    </row>
    <row r="76" spans="1:25" ht="121.15" customHeight="1" thickBot="1" x14ac:dyDescent="0.3">
      <c r="A76" s="49" t="s">
        <v>60</v>
      </c>
      <c r="B76" s="64" t="s">
        <v>65</v>
      </c>
      <c r="C76" s="41" t="s">
        <v>101</v>
      </c>
      <c r="D76" s="54" t="s">
        <v>30</v>
      </c>
      <c r="E76" s="50">
        <f>F76+K76+L76+M76+N76</f>
        <v>2160</v>
      </c>
      <c r="F76" s="217">
        <v>432</v>
      </c>
      <c r="G76" s="218"/>
      <c r="H76" s="218"/>
      <c r="I76" s="218"/>
      <c r="J76" s="219"/>
      <c r="K76" s="50">
        <v>432</v>
      </c>
      <c r="L76" s="50">
        <v>432</v>
      </c>
      <c r="M76" s="50">
        <v>432</v>
      </c>
      <c r="N76" s="50">
        <v>432</v>
      </c>
      <c r="O76" s="113" t="s">
        <v>73</v>
      </c>
      <c r="P76" s="30"/>
      <c r="Q76" s="31"/>
      <c r="R76" s="31"/>
      <c r="S76" s="5"/>
      <c r="T76" s="4"/>
      <c r="U76" s="4"/>
      <c r="V76" s="4"/>
      <c r="W76" s="4"/>
      <c r="X76" s="4"/>
      <c r="Y76" s="4"/>
    </row>
    <row r="77" spans="1:25" ht="18" customHeight="1" x14ac:dyDescent="0.25">
      <c r="A77" s="300" t="s">
        <v>24</v>
      </c>
      <c r="B77" s="301"/>
      <c r="C77" s="301"/>
      <c r="D77" s="302"/>
      <c r="E77" s="18">
        <f t="shared" ref="E77:N77" si="9">E78</f>
        <v>14890836.51018</v>
      </c>
      <c r="F77" s="263">
        <f t="shared" si="9"/>
        <v>3344302.2072200002</v>
      </c>
      <c r="G77" s="264"/>
      <c r="H77" s="264"/>
      <c r="I77" s="264"/>
      <c r="J77" s="265"/>
      <c r="K77" s="18">
        <f t="shared" si="9"/>
        <v>2830526.5115499999</v>
      </c>
      <c r="L77" s="18">
        <f t="shared" si="9"/>
        <v>2903302.2088500001</v>
      </c>
      <c r="M77" s="18">
        <f t="shared" si="9"/>
        <v>2906352.79128</v>
      </c>
      <c r="N77" s="92">
        <f t="shared" si="9"/>
        <v>2906352.79128</v>
      </c>
      <c r="O77" s="269"/>
      <c r="P77" s="30"/>
      <c r="T77" s="4"/>
      <c r="U77" s="4"/>
      <c r="V77" s="4"/>
      <c r="W77" s="4"/>
      <c r="X77" s="4"/>
      <c r="Y77" s="4"/>
    </row>
    <row r="78" spans="1:25" ht="30.75" customHeight="1" thickBot="1" x14ac:dyDescent="0.3">
      <c r="A78" s="303" t="s">
        <v>30</v>
      </c>
      <c r="B78" s="303"/>
      <c r="C78" s="303"/>
      <c r="D78" s="304"/>
      <c r="E78" s="106">
        <f>E74+E57</f>
        <v>14890836.51018</v>
      </c>
      <c r="F78" s="254">
        <f>F74+F57</f>
        <v>3344302.2072200002</v>
      </c>
      <c r="G78" s="255"/>
      <c r="H78" s="255"/>
      <c r="I78" s="255"/>
      <c r="J78" s="256"/>
      <c r="K78" s="107">
        <f>K74+K57</f>
        <v>2830526.5115499999</v>
      </c>
      <c r="L78" s="107">
        <f>L74+L57</f>
        <v>2903302.2088500001</v>
      </c>
      <c r="M78" s="107">
        <f>M74+M57</f>
        <v>2906352.79128</v>
      </c>
      <c r="N78" s="108">
        <f>N74+N57</f>
        <v>2906352.79128</v>
      </c>
      <c r="O78" s="270"/>
      <c r="P78" s="31"/>
      <c r="R78" s="5"/>
      <c r="S78" s="5"/>
      <c r="T78" s="4"/>
      <c r="U78" s="4"/>
      <c r="V78" s="4"/>
      <c r="W78" s="4"/>
      <c r="X78" s="4"/>
      <c r="Y78" s="4"/>
    </row>
    <row r="79" spans="1:25" ht="30.75" customHeight="1" thickBot="1" x14ac:dyDescent="0.3">
      <c r="A79" s="280"/>
      <c r="B79" s="281"/>
      <c r="C79" s="281"/>
      <c r="D79" s="282"/>
      <c r="E79" s="165"/>
      <c r="F79" s="266"/>
      <c r="G79" s="267"/>
      <c r="H79" s="267"/>
      <c r="I79" s="267"/>
      <c r="J79" s="268"/>
      <c r="K79" s="165"/>
      <c r="L79" s="165"/>
      <c r="M79" s="165"/>
      <c r="N79" s="165"/>
      <c r="O79" s="59"/>
      <c r="P79" s="30"/>
      <c r="R79" s="6"/>
      <c r="S79" s="6"/>
      <c r="T79" s="4"/>
      <c r="U79" s="4"/>
      <c r="V79" s="4"/>
      <c r="W79" s="4"/>
      <c r="X79" s="4"/>
      <c r="Y79" s="4"/>
    </row>
    <row r="80" spans="1:25" ht="30.75" customHeight="1" x14ac:dyDescent="0.25">
      <c r="A80" s="204" t="s">
        <v>14</v>
      </c>
      <c r="B80" s="205"/>
      <c r="C80" s="205"/>
      <c r="D80" s="206"/>
      <c r="E80" s="109">
        <f>SUM(F80:N80)</f>
        <v>20157854.51018</v>
      </c>
      <c r="F80" s="289">
        <f>F82+F81</f>
        <v>4785782.2072200002</v>
      </c>
      <c r="G80" s="290"/>
      <c r="H80" s="290"/>
      <c r="I80" s="290"/>
      <c r="J80" s="291"/>
      <c r="K80" s="109">
        <f>K82+K81</f>
        <v>4186956.5115499999</v>
      </c>
      <c r="L80" s="109">
        <f t="shared" ref="L80:M80" si="10">L82+L81</f>
        <v>3726338.2088500001</v>
      </c>
      <c r="M80" s="109">
        <f t="shared" si="10"/>
        <v>3729388.79128</v>
      </c>
      <c r="N80" s="110">
        <f>N82+N81</f>
        <v>3729388.79128</v>
      </c>
      <c r="O80" s="183"/>
      <c r="P80" s="30"/>
      <c r="T80" s="4"/>
      <c r="U80" s="4"/>
      <c r="V80" s="4"/>
      <c r="W80" s="4"/>
      <c r="X80" s="4"/>
      <c r="Y80" s="4"/>
    </row>
    <row r="81" spans="1:25" ht="20.25" customHeight="1" x14ac:dyDescent="0.25">
      <c r="A81" s="283" t="s">
        <v>16</v>
      </c>
      <c r="B81" s="284"/>
      <c r="C81" s="284"/>
      <c r="D81" s="285"/>
      <c r="E81" s="60">
        <f>SUM(F81:N81)</f>
        <v>240415</v>
      </c>
      <c r="F81" s="251">
        <f>F34</f>
        <v>48083</v>
      </c>
      <c r="G81" s="252"/>
      <c r="H81" s="252"/>
      <c r="I81" s="252"/>
      <c r="J81" s="253"/>
      <c r="K81" s="60">
        <f>K34</f>
        <v>48083</v>
      </c>
      <c r="L81" s="60">
        <f>L34</f>
        <v>48083</v>
      </c>
      <c r="M81" s="60">
        <f>M34</f>
        <v>48083</v>
      </c>
      <c r="N81" s="94">
        <f>N34</f>
        <v>48083</v>
      </c>
      <c r="O81" s="184"/>
      <c r="P81" s="4"/>
      <c r="T81" s="4"/>
      <c r="U81" s="4"/>
      <c r="V81" s="4"/>
      <c r="W81" s="4"/>
      <c r="X81" s="4"/>
      <c r="Y81" s="4"/>
    </row>
    <row r="82" spans="1:25" ht="42" customHeight="1" thickBot="1" x14ac:dyDescent="0.3">
      <c r="A82" s="286" t="s">
        <v>32</v>
      </c>
      <c r="B82" s="287"/>
      <c r="C82" s="287"/>
      <c r="D82" s="288"/>
      <c r="E82" s="111">
        <f>SUM(F82:N82)</f>
        <v>19917439.51018</v>
      </c>
      <c r="F82" s="271">
        <f>F77+F46+F35</f>
        <v>4737699.2072200002</v>
      </c>
      <c r="G82" s="272"/>
      <c r="H82" s="272"/>
      <c r="I82" s="272"/>
      <c r="J82" s="273"/>
      <c r="K82" s="111">
        <f>K78+K55+K47+K35</f>
        <v>4138873.5115499999</v>
      </c>
      <c r="L82" s="111">
        <f>L78+L55+L47+L35</f>
        <v>3678255.2088500001</v>
      </c>
      <c r="M82" s="111">
        <f>M78+M55+M47+M35</f>
        <v>3681305.79128</v>
      </c>
      <c r="N82" s="112">
        <f>N78+N55+N47+N35</f>
        <v>3681305.79128</v>
      </c>
      <c r="O82" s="185"/>
      <c r="P82" s="4"/>
      <c r="T82" s="4"/>
      <c r="U82" s="4"/>
      <c r="V82" s="4"/>
      <c r="W82" s="4"/>
      <c r="X82" s="4"/>
      <c r="Y82" s="4"/>
    </row>
    <row r="83" spans="1:25" ht="24.75" customHeight="1" x14ac:dyDescent="0.25">
      <c r="A83" s="7"/>
      <c r="B83" s="87"/>
      <c r="C83" s="7"/>
      <c r="D83" s="7"/>
      <c r="E83" s="17"/>
      <c r="F83" s="17"/>
      <c r="G83" s="17"/>
      <c r="H83" s="17"/>
      <c r="I83" s="17"/>
      <c r="J83" s="17"/>
      <c r="K83" s="85"/>
      <c r="L83" s="17"/>
      <c r="M83" s="17"/>
      <c r="N83" s="17"/>
      <c r="O83" s="180" t="s">
        <v>127</v>
      </c>
      <c r="P83" s="4"/>
      <c r="T83" s="4"/>
      <c r="U83" s="4"/>
      <c r="V83" s="4"/>
      <c r="W83" s="4"/>
      <c r="X83" s="4"/>
      <c r="Y83" s="4"/>
    </row>
    <row r="84" spans="1:25" ht="23.25" customHeight="1" x14ac:dyDescent="0.25">
      <c r="A84" s="83"/>
      <c r="B84" s="86"/>
      <c r="C84" s="83"/>
      <c r="D84" s="83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3"/>
      <c r="P84" s="4"/>
      <c r="T84" s="4"/>
      <c r="U84" s="4"/>
      <c r="V84" s="4"/>
      <c r="W84" s="4"/>
      <c r="X84" s="4"/>
      <c r="Y84" s="4"/>
    </row>
    <row r="85" spans="1:25" ht="80.25" customHeight="1" x14ac:dyDescent="0.3">
      <c r="A85" s="182" t="s">
        <v>116</v>
      </c>
      <c r="B85" s="182"/>
      <c r="C85" s="182"/>
      <c r="D85" s="182"/>
      <c r="E85" s="167"/>
      <c r="F85" s="168"/>
      <c r="G85" s="168"/>
      <c r="H85" s="169"/>
      <c r="I85" s="170"/>
      <c r="J85" s="171"/>
      <c r="K85" s="172"/>
      <c r="L85" s="209" t="s">
        <v>117</v>
      </c>
      <c r="M85" s="209"/>
      <c r="N85" s="83"/>
      <c r="O85" s="36"/>
      <c r="P85" s="4"/>
      <c r="T85" s="4"/>
      <c r="U85" s="4"/>
      <c r="V85" s="4"/>
      <c r="W85" s="4"/>
      <c r="X85" s="4"/>
      <c r="Y85" s="4"/>
    </row>
    <row r="86" spans="1:25" ht="24.75" customHeight="1" x14ac:dyDescent="0.25">
      <c r="A86" s="83"/>
      <c r="B86" s="86"/>
      <c r="C86" s="83"/>
      <c r="D86" s="83"/>
      <c r="E86" s="83"/>
      <c r="F86" s="83"/>
      <c r="G86" s="83"/>
      <c r="H86" s="83"/>
      <c r="I86" s="83"/>
      <c r="J86" s="83"/>
      <c r="K86" s="86"/>
      <c r="L86" s="83"/>
      <c r="M86" s="83"/>
      <c r="N86" s="83"/>
      <c r="O86" s="83"/>
      <c r="P86" s="4"/>
    </row>
    <row r="87" spans="1:25" ht="30" customHeight="1" x14ac:dyDescent="0.25">
      <c r="A87" s="182" t="s">
        <v>88</v>
      </c>
      <c r="B87" s="182"/>
      <c r="C87" s="182"/>
      <c r="D87" s="182"/>
      <c r="E87" s="9"/>
      <c r="F87" s="207"/>
      <c r="G87" s="207"/>
      <c r="H87" s="207"/>
      <c r="J87" s="139"/>
      <c r="K87" s="139"/>
      <c r="L87" s="208" t="s">
        <v>89</v>
      </c>
      <c r="M87" s="208"/>
      <c r="O87" s="201"/>
    </row>
    <row r="88" spans="1:25" ht="9.75" customHeight="1" x14ac:dyDescent="0.25">
      <c r="A88" s="182"/>
      <c r="B88" s="182"/>
      <c r="C88" s="182"/>
      <c r="D88" s="182"/>
      <c r="E88" s="9"/>
      <c r="F88" s="138"/>
      <c r="G88" s="138"/>
      <c r="H88" s="10"/>
      <c r="I88" s="10"/>
      <c r="J88" s="140"/>
      <c r="K88" s="139"/>
      <c r="L88" s="208"/>
      <c r="M88" s="208"/>
      <c r="O88" s="201"/>
    </row>
    <row r="89" spans="1:25" ht="27" customHeight="1" x14ac:dyDescent="0.25"/>
  </sheetData>
  <mergeCells count="184">
    <mergeCell ref="O3:O4"/>
    <mergeCell ref="L13:L14"/>
    <mergeCell ref="M13:M14"/>
    <mergeCell ref="N13:N14"/>
    <mergeCell ref="O13:O15"/>
    <mergeCell ref="G13:J13"/>
    <mergeCell ref="F4:J4"/>
    <mergeCell ref="F5:J5"/>
    <mergeCell ref="A6:O6"/>
    <mergeCell ref="O9:O11"/>
    <mergeCell ref="G9:J9"/>
    <mergeCell ref="N9:N10"/>
    <mergeCell ref="A3:A4"/>
    <mergeCell ref="C9:C11"/>
    <mergeCell ref="D9:D11"/>
    <mergeCell ref="E9:E10"/>
    <mergeCell ref="F9:F10"/>
    <mergeCell ref="F7:J7"/>
    <mergeCell ref="F8:J8"/>
    <mergeCell ref="D43:D45"/>
    <mergeCell ref="E43:E44"/>
    <mergeCell ref="F42:J42"/>
    <mergeCell ref="L43:L44"/>
    <mergeCell ref="F35:J35"/>
    <mergeCell ref="O33:O35"/>
    <mergeCell ref="N17:N18"/>
    <mergeCell ref="N25:N26"/>
    <mergeCell ref="G25:J25"/>
    <mergeCell ref="F21:J21"/>
    <mergeCell ref="F22:J22"/>
    <mergeCell ref="M25:M26"/>
    <mergeCell ref="O23:O24"/>
    <mergeCell ref="F28:J28"/>
    <mergeCell ref="F29:J29"/>
    <mergeCell ref="B2:O2"/>
    <mergeCell ref="F20:J20"/>
    <mergeCell ref="O17:O19"/>
    <mergeCell ref="O25:O27"/>
    <mergeCell ref="A77:D77"/>
    <mergeCell ref="A78:D78"/>
    <mergeCell ref="B3:B4"/>
    <mergeCell ref="C3:C4"/>
    <mergeCell ref="D3:D4"/>
    <mergeCell ref="E3:E4"/>
    <mergeCell ref="F3:N3"/>
    <mergeCell ref="B23:B24"/>
    <mergeCell ref="C20:C21"/>
    <mergeCell ref="F16:J16"/>
    <mergeCell ref="A18:A19"/>
    <mergeCell ref="F72:J72"/>
    <mergeCell ref="F73:J73"/>
    <mergeCell ref="A46:D46"/>
    <mergeCell ref="A56:O56"/>
    <mergeCell ref="B25:B27"/>
    <mergeCell ref="F23:J23"/>
    <mergeCell ref="F43:F44"/>
    <mergeCell ref="G43:J43"/>
    <mergeCell ref="K43:K44"/>
    <mergeCell ref="F82:J82"/>
    <mergeCell ref="F66:J66"/>
    <mergeCell ref="A57:A58"/>
    <mergeCell ref="E50:N50"/>
    <mergeCell ref="E51:N51"/>
    <mergeCell ref="F65:J65"/>
    <mergeCell ref="F67:J67"/>
    <mergeCell ref="A54:D54"/>
    <mergeCell ref="A79:D79"/>
    <mergeCell ref="A81:D81"/>
    <mergeCell ref="A82:D82"/>
    <mergeCell ref="F80:J80"/>
    <mergeCell ref="F69:J69"/>
    <mergeCell ref="F70:J70"/>
    <mergeCell ref="F71:J71"/>
    <mergeCell ref="F74:J74"/>
    <mergeCell ref="F75:J75"/>
    <mergeCell ref="F68:J68"/>
    <mergeCell ref="E54:N54"/>
    <mergeCell ref="E55:N55"/>
    <mergeCell ref="F59:J59"/>
    <mergeCell ref="F60:J60"/>
    <mergeCell ref="F61:J61"/>
    <mergeCell ref="C57:C58"/>
    <mergeCell ref="F64:J64"/>
    <mergeCell ref="B57:B58"/>
    <mergeCell ref="F81:J81"/>
    <mergeCell ref="F46:J46"/>
    <mergeCell ref="F47:J47"/>
    <mergeCell ref="A48:O48"/>
    <mergeCell ref="O57:O58"/>
    <mergeCell ref="F63:J63"/>
    <mergeCell ref="O54:O55"/>
    <mergeCell ref="O46:O47"/>
    <mergeCell ref="F76:J76"/>
    <mergeCell ref="F77:J77"/>
    <mergeCell ref="F78:J78"/>
    <mergeCell ref="F79:J79"/>
    <mergeCell ref="O77:O78"/>
    <mergeCell ref="F62:J62"/>
    <mergeCell ref="F57:J57"/>
    <mergeCell ref="B13:B15"/>
    <mergeCell ref="C13:C15"/>
    <mergeCell ref="D13:D15"/>
    <mergeCell ref="E13:E14"/>
    <mergeCell ref="F13:F14"/>
    <mergeCell ref="K13:K14"/>
    <mergeCell ref="B9:B11"/>
    <mergeCell ref="F12:J12"/>
    <mergeCell ref="F58:J58"/>
    <mergeCell ref="E53:N53"/>
    <mergeCell ref="M43:M44"/>
    <mergeCell ref="N43:N44"/>
    <mergeCell ref="F39:F40"/>
    <mergeCell ref="G39:J39"/>
    <mergeCell ref="A36:O36"/>
    <mergeCell ref="K39:K40"/>
    <mergeCell ref="L39:L40"/>
    <mergeCell ref="M39:M40"/>
    <mergeCell ref="N39:N40"/>
    <mergeCell ref="O38:O41"/>
    <mergeCell ref="O42:O45"/>
    <mergeCell ref="A42:A45"/>
    <mergeCell ref="B43:B45"/>
    <mergeCell ref="C43:C45"/>
    <mergeCell ref="A24:A27"/>
    <mergeCell ref="D25:D27"/>
    <mergeCell ref="E25:E26"/>
    <mergeCell ref="K25:K26"/>
    <mergeCell ref="F24:J24"/>
    <mergeCell ref="F25:F26"/>
    <mergeCell ref="L9:L10"/>
    <mergeCell ref="M9:M10"/>
    <mergeCell ref="M17:M18"/>
    <mergeCell ref="A12:A15"/>
    <mergeCell ref="B17:B19"/>
    <mergeCell ref="C17:C19"/>
    <mergeCell ref="D17:D19"/>
    <mergeCell ref="E17:E18"/>
    <mergeCell ref="F17:F18"/>
    <mergeCell ref="K17:K18"/>
    <mergeCell ref="L17:L18"/>
    <mergeCell ref="A8:A11"/>
    <mergeCell ref="L25:L26"/>
    <mergeCell ref="G17:J17"/>
    <mergeCell ref="A20:A22"/>
    <mergeCell ref="C25:C27"/>
    <mergeCell ref="B20:B22"/>
    <mergeCell ref="K9:K10"/>
    <mergeCell ref="A29:A32"/>
    <mergeCell ref="A38:A41"/>
    <mergeCell ref="E30:E31"/>
    <mergeCell ref="F37:J37"/>
    <mergeCell ref="F38:J38"/>
    <mergeCell ref="A35:D35"/>
    <mergeCell ref="A34:D34"/>
    <mergeCell ref="F33:J33"/>
    <mergeCell ref="F34:J34"/>
    <mergeCell ref="B39:B41"/>
    <mergeCell ref="C39:C41"/>
    <mergeCell ref="D39:D41"/>
    <mergeCell ref="E39:E40"/>
    <mergeCell ref="M1:O1"/>
    <mergeCell ref="A87:D88"/>
    <mergeCell ref="O80:O82"/>
    <mergeCell ref="E49:N49"/>
    <mergeCell ref="E52:N52"/>
    <mergeCell ref="A85:D85"/>
    <mergeCell ref="O30:O32"/>
    <mergeCell ref="G30:J30"/>
    <mergeCell ref="F30:F31"/>
    <mergeCell ref="B30:B32"/>
    <mergeCell ref="C30:C32"/>
    <mergeCell ref="D30:D32"/>
    <mergeCell ref="K30:K31"/>
    <mergeCell ref="L30:L31"/>
    <mergeCell ref="M30:M31"/>
    <mergeCell ref="N30:N31"/>
    <mergeCell ref="O87:O88"/>
    <mergeCell ref="A47:D47"/>
    <mergeCell ref="A80:D80"/>
    <mergeCell ref="F87:H87"/>
    <mergeCell ref="L87:M88"/>
    <mergeCell ref="L85:M85"/>
    <mergeCell ref="A33:D33"/>
    <mergeCell ref="A55:D55"/>
  </mergeCells>
  <printOptions horizontalCentered="1"/>
  <pageMargins left="0.27559055118110237" right="0.23622047244094491" top="0.59055118110236227" bottom="0.35433070866141736" header="3.937007874015748E-2" footer="0.11811023622047245"/>
  <pageSetup paperSize="9" scale="51" fitToHeight="0" orientation="landscape" r:id="rId1"/>
  <headerFooter differentFirst="1">
    <oddHeader>&amp;C&amp;P</oddHeader>
  </headerFooter>
  <rowBreaks count="3" manualBreakCount="3">
    <brk id="16" max="14" man="1"/>
    <brk id="29" max="14" man="1"/>
    <brk id="47" max="1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МП12 2023-2027</vt:lpstr>
      <vt:lpstr>'МП12 2023-2027'!Заголовки_для_печати</vt:lpstr>
      <vt:lpstr>'МП12 2023-2027'!Область_печати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Голубев Сергей Борисович</dc:creator>
  <cp:lastModifiedBy>Подстяжонок Михаил Игоревич</cp:lastModifiedBy>
  <cp:lastPrinted>2026-01-14T13:01:30Z</cp:lastPrinted>
  <dcterms:created xsi:type="dcterms:W3CDTF">2019-03-25T10:11:16Z</dcterms:created>
  <dcterms:modified xsi:type="dcterms:W3CDTF">2026-03-16T07:08:54Z</dcterms:modified>
</cp:coreProperties>
</file>