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_krupnitskaya\Desktop\МП\апрель\"/>
    </mc:Choice>
  </mc:AlternateContent>
  <bookViews>
    <workbookView xWindow="0" yWindow="0" windowWidth="28800" windowHeight="117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Sheet1!$6:$8</definedName>
    <definedName name="_xlnm.Print_Area" localSheetId="0">Sheet1!$A$1:$O$186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E74" i="1"/>
  <c r="E72" i="1"/>
  <c r="F60" i="1" l="1"/>
  <c r="E71" i="1"/>
  <c r="F70" i="1"/>
  <c r="E15" i="1" l="1"/>
  <c r="E153" i="1" l="1"/>
  <c r="E149" i="1"/>
  <c r="F61" i="1" l="1"/>
  <c r="L60" i="1" l="1"/>
  <c r="M60" i="1"/>
  <c r="N60" i="1"/>
  <c r="K60" i="1"/>
  <c r="F87" i="1"/>
  <c r="L59" i="1"/>
  <c r="M59" i="1"/>
  <c r="N59" i="1"/>
  <c r="K59" i="1"/>
  <c r="F59" i="1"/>
  <c r="L70" i="1"/>
  <c r="M70" i="1"/>
  <c r="N70" i="1"/>
  <c r="K70" i="1"/>
  <c r="E70" i="1" l="1"/>
  <c r="E73" i="1" l="1"/>
  <c r="K108" i="1" l="1"/>
  <c r="F108" i="1"/>
  <c r="K87" i="1" l="1"/>
  <c r="K105" i="1" l="1"/>
  <c r="L105" i="1"/>
  <c r="M105" i="1"/>
  <c r="N105" i="1"/>
  <c r="F114" i="1" l="1"/>
  <c r="F163" i="1" s="1"/>
  <c r="E170" i="1"/>
  <c r="E169" i="1"/>
  <c r="N168" i="1"/>
  <c r="M168" i="1"/>
  <c r="L168" i="1"/>
  <c r="K168" i="1"/>
  <c r="F168" i="1"/>
  <c r="N167" i="1"/>
  <c r="M167" i="1"/>
  <c r="L167" i="1"/>
  <c r="K167" i="1"/>
  <c r="F167" i="1"/>
  <c r="N166" i="1"/>
  <c r="N175" i="1" s="1"/>
  <c r="M166" i="1"/>
  <c r="M175" i="1" s="1"/>
  <c r="L166" i="1"/>
  <c r="L175" i="1" s="1"/>
  <c r="K166" i="1"/>
  <c r="K175" i="1" s="1"/>
  <c r="F166" i="1"/>
  <c r="F175" i="1" s="1"/>
  <c r="E145" i="1"/>
  <c r="E141" i="1"/>
  <c r="E136" i="1"/>
  <c r="E131" i="1"/>
  <c r="E127" i="1"/>
  <c r="E123" i="1"/>
  <c r="E122" i="1"/>
  <c r="N121" i="1"/>
  <c r="M121" i="1"/>
  <c r="L121" i="1"/>
  <c r="K121" i="1"/>
  <c r="F121" i="1"/>
  <c r="E117" i="1"/>
  <c r="E116" i="1"/>
  <c r="N115" i="1"/>
  <c r="M115" i="1"/>
  <c r="L115" i="1"/>
  <c r="K115" i="1"/>
  <c r="F115" i="1"/>
  <c r="N113" i="1"/>
  <c r="N162" i="1" s="1"/>
  <c r="M113" i="1"/>
  <c r="M162" i="1" s="1"/>
  <c r="L113" i="1"/>
  <c r="L162" i="1" s="1"/>
  <c r="K113" i="1"/>
  <c r="K162" i="1" s="1"/>
  <c r="F113" i="1"/>
  <c r="F162" i="1" s="1"/>
  <c r="E107" i="1"/>
  <c r="E106" i="1"/>
  <c r="F105" i="1"/>
  <c r="N104" i="1"/>
  <c r="M104" i="1"/>
  <c r="L104" i="1"/>
  <c r="K104" i="1"/>
  <c r="F104" i="1"/>
  <c r="N103" i="1"/>
  <c r="N108" i="1" s="1"/>
  <c r="M103" i="1"/>
  <c r="M108" i="1" s="1"/>
  <c r="L103" i="1"/>
  <c r="K103" i="1"/>
  <c r="F103" i="1"/>
  <c r="E94" i="1"/>
  <c r="E93" i="1"/>
  <c r="N92" i="1"/>
  <c r="M92" i="1"/>
  <c r="L92" i="1"/>
  <c r="K92" i="1"/>
  <c r="F92" i="1"/>
  <c r="N91" i="1"/>
  <c r="M91" i="1"/>
  <c r="M100" i="1" s="1"/>
  <c r="L91" i="1"/>
  <c r="L100" i="1" s="1"/>
  <c r="K91" i="1"/>
  <c r="K100" i="1" s="1"/>
  <c r="F91" i="1"/>
  <c r="F100" i="1" s="1"/>
  <c r="N90" i="1"/>
  <c r="N99" i="1" s="1"/>
  <c r="M90" i="1"/>
  <c r="L90" i="1"/>
  <c r="K90" i="1"/>
  <c r="F90" i="1"/>
  <c r="F99" i="1" s="1"/>
  <c r="E66" i="1"/>
  <c r="E65" i="1"/>
  <c r="N64" i="1"/>
  <c r="M64" i="1"/>
  <c r="L64" i="1"/>
  <c r="K64" i="1"/>
  <c r="F64" i="1"/>
  <c r="E63" i="1"/>
  <c r="E62" i="1"/>
  <c r="N61" i="1"/>
  <c r="M61" i="1"/>
  <c r="L61" i="1"/>
  <c r="K61" i="1"/>
  <c r="N87" i="1"/>
  <c r="L87" i="1"/>
  <c r="N86" i="1"/>
  <c r="M86" i="1"/>
  <c r="L86" i="1"/>
  <c r="K86" i="1"/>
  <c r="K85" i="1" s="1"/>
  <c r="E50" i="1"/>
  <c r="E49" i="1"/>
  <c r="N48" i="1"/>
  <c r="M48" i="1"/>
  <c r="L48" i="1"/>
  <c r="K48" i="1"/>
  <c r="F48" i="1"/>
  <c r="N47" i="1"/>
  <c r="M47" i="1"/>
  <c r="L47" i="1"/>
  <c r="K47" i="1"/>
  <c r="F47" i="1"/>
  <c r="N46" i="1"/>
  <c r="M46" i="1"/>
  <c r="L46" i="1"/>
  <c r="K46" i="1"/>
  <c r="F46" i="1"/>
  <c r="B42" i="1"/>
  <c r="E41" i="1"/>
  <c r="B38" i="1"/>
  <c r="E37" i="1"/>
  <c r="B34" i="1"/>
  <c r="E33" i="1"/>
  <c r="B30" i="1"/>
  <c r="E29" i="1"/>
  <c r="N28" i="1"/>
  <c r="M28" i="1"/>
  <c r="L28" i="1"/>
  <c r="K28" i="1"/>
  <c r="F28" i="1"/>
  <c r="E24" i="1"/>
  <c r="E20" i="1"/>
  <c r="N19" i="1"/>
  <c r="M19" i="1"/>
  <c r="L19" i="1"/>
  <c r="K19" i="1"/>
  <c r="E14" i="1"/>
  <c r="N13" i="1"/>
  <c r="M13" i="1"/>
  <c r="L13" i="1"/>
  <c r="N12" i="1"/>
  <c r="M12" i="1"/>
  <c r="L12" i="1"/>
  <c r="K12" i="1"/>
  <c r="F12" i="1"/>
  <c r="N11" i="1"/>
  <c r="N55" i="1" s="1"/>
  <c r="M11" i="1"/>
  <c r="M55" i="1" s="1"/>
  <c r="L11" i="1"/>
  <c r="L55" i="1" s="1"/>
  <c r="K11" i="1"/>
  <c r="F11" i="1"/>
  <c r="F10" i="1" l="1"/>
  <c r="E13" i="1"/>
  <c r="E64" i="1"/>
  <c r="L165" i="1"/>
  <c r="E11" i="1"/>
  <c r="M45" i="1"/>
  <c r="K55" i="1"/>
  <c r="L45" i="1"/>
  <c r="K89" i="1"/>
  <c r="M112" i="1"/>
  <c r="L89" i="1"/>
  <c r="N112" i="1"/>
  <c r="M89" i="1"/>
  <c r="L112" i="1"/>
  <c r="L10" i="1"/>
  <c r="E47" i="1"/>
  <c r="E91" i="1"/>
  <c r="N100" i="1"/>
  <c r="E100" i="1" s="1"/>
  <c r="E48" i="1"/>
  <c r="E92" i="1"/>
  <c r="E166" i="1"/>
  <c r="N10" i="1"/>
  <c r="M174" i="1"/>
  <c r="K10" i="1"/>
  <c r="F55" i="1"/>
  <c r="N45" i="1"/>
  <c r="F165" i="1"/>
  <c r="N165" i="1"/>
  <c r="E105" i="1"/>
  <c r="E115" i="1"/>
  <c r="N163" i="1"/>
  <c r="N161" i="1" s="1"/>
  <c r="E121" i="1"/>
  <c r="M58" i="1"/>
  <c r="E61" i="1"/>
  <c r="E59" i="1"/>
  <c r="N58" i="1"/>
  <c r="N85" i="1"/>
  <c r="M87" i="1"/>
  <c r="M85" i="1" s="1"/>
  <c r="L85" i="1"/>
  <c r="N102" i="1"/>
  <c r="M102" i="1"/>
  <c r="L102" i="1"/>
  <c r="E103" i="1"/>
  <c r="K102" i="1"/>
  <c r="E12" i="1"/>
  <c r="E28" i="1"/>
  <c r="K56" i="1"/>
  <c r="M56" i="1"/>
  <c r="M54" i="1" s="1"/>
  <c r="N56" i="1"/>
  <c r="N54" i="1" s="1"/>
  <c r="L56" i="1"/>
  <c r="L54" i="1" s="1"/>
  <c r="E19" i="1"/>
  <c r="E162" i="1"/>
  <c r="E175" i="1"/>
  <c r="N174" i="1"/>
  <c r="F98" i="1"/>
  <c r="E109" i="1"/>
  <c r="N178" i="1"/>
  <c r="L174" i="1"/>
  <c r="L58" i="1"/>
  <c r="N89" i="1"/>
  <c r="E104" i="1"/>
  <c r="L163" i="1"/>
  <c r="L161" i="1" s="1"/>
  <c r="M10" i="1"/>
  <c r="E46" i="1"/>
  <c r="E90" i="1"/>
  <c r="E110" i="1"/>
  <c r="M163" i="1"/>
  <c r="M161" i="1" s="1"/>
  <c r="L99" i="1"/>
  <c r="L98" i="1" s="1"/>
  <c r="E113" i="1"/>
  <c r="F45" i="1"/>
  <c r="E60" i="1"/>
  <c r="F89" i="1"/>
  <c r="K99" i="1"/>
  <c r="K98" i="1" s="1"/>
  <c r="M99" i="1"/>
  <c r="M98" i="1" s="1"/>
  <c r="K45" i="1"/>
  <c r="F174" i="1"/>
  <c r="M165" i="1"/>
  <c r="K58" i="1"/>
  <c r="F161" i="1"/>
  <c r="F112" i="1"/>
  <c r="E114" i="1"/>
  <c r="E167" i="1"/>
  <c r="E168" i="1"/>
  <c r="K165" i="1"/>
  <c r="K112" i="1"/>
  <c r="K163" i="1"/>
  <c r="F102" i="1"/>
  <c r="F86" i="1"/>
  <c r="F85" i="1" s="1"/>
  <c r="F58" i="1"/>
  <c r="F56" i="1"/>
  <c r="F179" i="1" s="1"/>
  <c r="E10" i="1" l="1"/>
  <c r="E85" i="1"/>
  <c r="K54" i="1"/>
  <c r="M178" i="1"/>
  <c r="N98" i="1"/>
  <c r="E98" i="1" s="1"/>
  <c r="E55" i="1"/>
  <c r="E99" i="1"/>
  <c r="E45" i="1"/>
  <c r="K178" i="1"/>
  <c r="E87" i="1"/>
  <c r="E102" i="1"/>
  <c r="N179" i="1"/>
  <c r="N177" i="1" s="1"/>
  <c r="L178" i="1"/>
  <c r="L179" i="1"/>
  <c r="E58" i="1"/>
  <c r="M179" i="1"/>
  <c r="L108" i="1"/>
  <c r="E108" i="1" s="1"/>
  <c r="E165" i="1"/>
  <c r="E89" i="1"/>
  <c r="F54" i="1"/>
  <c r="E56" i="1"/>
  <c r="E112" i="1"/>
  <c r="K174" i="1"/>
  <c r="E174" i="1" s="1"/>
  <c r="E176" i="1"/>
  <c r="K179" i="1"/>
  <c r="K161" i="1"/>
  <c r="E161" i="1" s="1"/>
  <c r="E163" i="1"/>
  <c r="F178" i="1"/>
  <c r="F177" i="1" s="1"/>
  <c r="E86" i="1"/>
  <c r="M177" i="1" l="1"/>
  <c r="E54" i="1"/>
  <c r="K177" i="1"/>
  <c r="E178" i="1"/>
  <c r="L177" i="1"/>
  <c r="E179" i="1"/>
  <c r="E177" i="1" l="1"/>
</calcChain>
</file>

<file path=xl/sharedStrings.xml><?xml version="1.0" encoding="utf-8"?>
<sst xmlns="http://schemas.openxmlformats.org/spreadsheetml/2006/main" count="697" uniqueCount="174">
  <si>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</si>
  <si>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</si>
  <si>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</si>
  <si>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</si>
  <si>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</si>
  <si>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Ответственный за выполнение мероприятия подпрограммы</t>
  </si>
  <si>
    <t>Подпрограмма 1 «Социальная поддержка граждан»</t>
  </si>
  <si>
    <t>Основное мероприятие 09. Социальная поддержка отдельных категорий граждан и почетных граждан Московской области</t>
  </si>
  <si>
    <t>Итого:</t>
  </si>
  <si>
    <t>Х</t>
  </si>
  <si>
    <t>Средства бюджета Московской области</t>
  </si>
  <si>
    <t>Средства бюджета Одинцовского городского округа</t>
  </si>
  <si>
    <t>1.1</t>
  </si>
  <si>
    <r>
      <rPr>
        <b/>
        <sz val="10"/>
        <rFont val="Times New Roman"/>
        <family val="1"/>
        <charset val="204"/>
      </rPr>
      <t>Мероприятие 09.01.</t>
    </r>
    <r>
      <rPr>
        <sz val="10"/>
        <rFont val="Times New Roman"/>
        <family val="1"/>
        <charset val="204"/>
      </rPr>
      <t xml:space="preserve"> Оказание мер социальной поддержки отдельным категориям граждан</t>
    </r>
  </si>
  <si>
    <t>Отдел социальной поддержки населения Управления социального развития</t>
  </si>
  <si>
    <t>X</t>
  </si>
  <si>
    <t>Всего</t>
  </si>
  <si>
    <t>В том числе по кварталам</t>
  </si>
  <si>
    <t>I</t>
  </si>
  <si>
    <t>II</t>
  </si>
  <si>
    <t>III</t>
  </si>
  <si>
    <t>IV</t>
  </si>
  <si>
    <t>Основное мероприятие 10. Проведение социально значимых мероприятий</t>
  </si>
  <si>
    <t>2.1</t>
  </si>
  <si>
    <r>
      <rPr>
        <b/>
        <sz val="10"/>
        <rFont val="Times New Roman"/>
        <family val="1"/>
        <charset val="204"/>
      </rPr>
      <t xml:space="preserve">Мероприятие 10.01. 
</t>
    </r>
    <r>
      <rPr>
        <sz val="10"/>
        <rFont val="Times New Roman"/>
        <family val="1"/>
        <charset val="204"/>
      </rPr>
      <t xml:space="preserve">Поощрение и поздравление граждан в связи с праздниками, памятными датами </t>
    </r>
  </si>
  <si>
    <t>Отдел по социальным вопросам Управления социального развития</t>
  </si>
  <si>
    <t>2.2</t>
  </si>
  <si>
    <r>
      <rPr>
        <b/>
        <sz val="10"/>
        <rFont val="Times New Roman"/>
        <family val="1"/>
        <charset val="204"/>
      </rPr>
      <t xml:space="preserve">Мероприятие 10.03. </t>
    </r>
    <r>
      <rPr>
        <sz val="10"/>
        <rFont val="Times New Roman"/>
        <family val="1"/>
        <charset val="204"/>
      </rPr>
      <t>Проведение совещаний, семинаров, «круглых столов», конференций, конкурсов и иных социально значимых мероприятий в сфере социальной защиты населения</t>
    </r>
  </si>
  <si>
    <t>-</t>
  </si>
  <si>
    <t>Основное мероприятие 15. Предоставление государственных гарантий муниципальным служащим, поощрение за муниципальную службу</t>
  </si>
  <si>
    <t>3.1</t>
  </si>
  <si>
    <r>
      <rPr>
        <b/>
        <sz val="10"/>
        <rFont val="Times New Roman"/>
        <family val="1"/>
        <charset val="204"/>
      </rPr>
      <t>Мероприятие 15.01.</t>
    </r>
    <r>
      <rPr>
        <sz val="10"/>
        <rFont val="Times New Roman"/>
        <family val="1"/>
        <charset val="204"/>
      </rPr>
      <t xml:space="preserve"> Возмещение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</t>
    </r>
  </si>
  <si>
    <t>Отдел муниципальной службы и кадров Управления кадровой политики</t>
  </si>
  <si>
    <t>12</t>
  </si>
  <si>
    <t>2</t>
  </si>
  <si>
    <t>3.2</t>
  </si>
  <si>
    <r>
      <rPr>
        <b/>
        <sz val="10"/>
        <rFont val="Times New Roman"/>
        <family val="1"/>
        <charset val="204"/>
      </rPr>
      <t>Мероприятие 15.02.</t>
    </r>
    <r>
      <rPr>
        <sz val="10"/>
        <rFont val="Times New Roman"/>
        <family val="1"/>
        <charset val="204"/>
      </rPr>
      <t xml:space="preserve"> Единовременное поощрение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  </r>
  </si>
  <si>
    <t>3.3</t>
  </si>
  <si>
    <r>
      <rPr>
        <b/>
        <sz val="10"/>
        <rFont val="Times New Roman"/>
        <family val="1"/>
        <charset val="204"/>
      </rPr>
      <t>Мероприятие 15.03.</t>
    </r>
    <r>
      <rPr>
        <sz val="10"/>
        <rFont val="Times New Roman"/>
        <family val="1"/>
        <charset val="204"/>
      </rPr>
      <t xml:space="preserve"> Организация выплаты пенсии за выслугу лет лицам, замещающим муниципальные должности и должности муниципальной службы, в связи с выходом на пенсию</t>
    </r>
  </si>
  <si>
    <t>3.4</t>
  </si>
  <si>
    <r>
      <rPr>
        <b/>
        <sz val="10"/>
        <rFont val="Times New Roman"/>
        <family val="1"/>
        <charset val="204"/>
      </rPr>
      <t>Мероприятие 15.04.</t>
    </r>
    <r>
      <rPr>
        <sz val="10"/>
        <rFont val="Times New Roman"/>
        <family val="1"/>
        <charset val="204"/>
      </rPr>
      <t xml:space="preserve"> Организация выплаты единовременного поощрения при увольнении муниципального служащего в связи с выходом на пенсию</t>
    </r>
  </si>
  <si>
    <t>15</t>
  </si>
  <si>
    <t>3</t>
  </si>
  <si>
    <t>4</t>
  </si>
  <si>
    <t>Основное мероприятие 20. Обеспечение проведения мероприятий, направленных на увеличение продолжительности здоровой жизни</t>
  </si>
  <si>
    <t>4.1</t>
  </si>
  <si>
    <t>МАУ "Центр реализации социально-культурных проектов" Одинцовского городского округа</t>
  </si>
  <si>
    <t>Итого по Подпрограмме 1 «Социальная поддержка граждан», в том числе:</t>
  </si>
  <si>
    <t>Подпрограмма 2 «Развитие системы отдыха и оздоровления детей»</t>
  </si>
  <si>
    <t>1</t>
  </si>
  <si>
    <t>Основное мероприятие 03. Мероприятия по организации отдыха детей в каникулярное время</t>
  </si>
  <si>
    <r>
      <rPr>
        <b/>
        <sz val="10"/>
        <rFont val="Times New Roman"/>
        <family val="1"/>
        <charset val="204"/>
      </rPr>
      <t>Мероприятие 03.01.</t>
    </r>
    <r>
      <rPr>
        <sz val="10"/>
        <rFont val="Times New Roman"/>
        <family val="1"/>
        <charset val="204"/>
      </rPr>
      <t xml:space="preserve"> Мероприятия по организации отдыха детей Московской области в каникулярное время</t>
    </r>
  </si>
  <si>
    <t>Отдел по социальным вопросам  Управления социального развития</t>
  </si>
  <si>
    <t>Управление образования</t>
  </si>
  <si>
    <t>1.2</t>
  </si>
  <si>
    <t>1 979</t>
  </si>
  <si>
    <t xml:space="preserve">Итого по Подпрограмме 2 «Развитие системы отдыха и оздоровления детей», в том числе: </t>
  </si>
  <si>
    <t>Всего:</t>
  </si>
  <si>
    <t>Подпрограмма 4 «Содействие занятости населения, развитие трудовых ресурсов и охраны труда»</t>
  </si>
  <si>
    <t>Основное мероприятие 03. Профилактика производственного травматизма</t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</si>
  <si>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Координация проведения обучения по охране труда работников, в том числе организация обучения по охране труда руководителей специалистов организаций муниципальной собственности</t>
    </r>
  </si>
  <si>
    <t>Итого</t>
  </si>
  <si>
    <t>Отдел по труду Управления по инвестициям и поддержке предпринимательства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</si>
  <si>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собственности), чел.</t>
  </si>
  <si>
    <t>0</t>
  </si>
  <si>
    <t>Итого по Подпрограмме 4 «Содействие занятости населения, развитие трудовых ресурсов и охраны труда», в том числе:</t>
  </si>
  <si>
    <t>Основное мероприятие 03. 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</t>
  </si>
  <si>
    <t>Итого по Подпрограмме 5 Обеспечивающая подпрограмма, в том числе:</t>
  </si>
  <si>
    <t>Подпрограмма 6 «Развитие и поддержка социально ориентированных некоммерческих организаций»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</si>
  <si>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Оказание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  </r>
  </si>
  <si>
    <t>Управление территориальной политики и социальных коммуникаций</t>
  </si>
  <si>
    <r>
      <rPr>
        <b/>
        <sz val="10"/>
        <rFont val="Times New Roman"/>
        <family val="1"/>
        <charset val="204"/>
      </rPr>
      <t>Мероприятие 01.02.</t>
    </r>
    <r>
      <rPr>
        <sz val="10"/>
        <rFont val="Times New Roman"/>
        <family val="1"/>
        <charset val="204"/>
      </rPr>
      <t xml:space="preserve"> Предоставление субсидии СО НКО в сфере социальной защиты населения</t>
    </r>
  </si>
  <si>
    <t>1.3</t>
  </si>
  <si>
    <r>
      <rPr>
        <b/>
        <sz val="10"/>
        <rFont val="Times New Roman"/>
        <family val="1"/>
        <charset val="204"/>
      </rPr>
      <t>Мероприятие 01.03.</t>
    </r>
    <r>
      <rPr>
        <sz val="10"/>
        <rFont val="Times New Roman"/>
        <family val="1"/>
        <charset val="204"/>
      </rPr>
      <t xml:space="preserve"> Предоставление субсидий СО НКО в сфере культуры</t>
    </r>
  </si>
  <si>
    <t>1.4</t>
  </si>
  <si>
    <r>
      <rPr>
        <b/>
        <sz val="10"/>
        <rFont val="Times New Roman"/>
        <family val="1"/>
        <charset val="204"/>
      </rPr>
      <t>Мероприятие 01.04.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дошкольного образования в качестве основного вида деятельности</t>
    </r>
  </si>
  <si>
    <t>1.5</t>
  </si>
  <si>
    <r>
      <rPr>
        <b/>
        <sz val="10"/>
        <rFont val="Times New Roman"/>
        <family val="1"/>
        <charset val="204"/>
      </rPr>
      <t>Мероприятие 01.05</t>
    </r>
    <r>
      <rPr>
        <sz val="10"/>
        <rFont val="Times New Roman"/>
        <family val="1"/>
        <charset val="204"/>
      </rPr>
      <t xml:space="preserve">
Предоставление субсидии СО НКО, оказывающим услугу присмотра и ухода за детьми</t>
    </r>
  </si>
  <si>
    <t>Средства бюджета Одинцовского городского округа.</t>
  </si>
  <si>
    <t>1.6</t>
  </si>
  <si>
    <r>
      <rPr>
        <b/>
        <sz val="10"/>
        <rFont val="Times New Roman"/>
        <family val="1"/>
        <charset val="204"/>
      </rPr>
      <t>Мероприятие 01.06.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начального общего, основного общего и среднего общего образования в качестве основного вида деятельности</t>
    </r>
  </si>
  <si>
    <t>1.7</t>
  </si>
  <si>
    <r>
      <rPr>
        <b/>
        <sz val="10"/>
        <rFont val="Times New Roman"/>
        <family val="1"/>
        <charset val="204"/>
      </rPr>
      <t>Мероприятие 01.07.</t>
    </r>
    <r>
      <rPr>
        <sz val="10"/>
        <rFont val="Times New Roman"/>
        <family val="1"/>
        <charset val="204"/>
      </rPr>
      <t xml:space="preserve"> Предоставление субсидий СО НКО в сфере физической культуры и спорта</t>
    </r>
  </si>
  <si>
    <t>1.8</t>
  </si>
  <si>
    <r>
      <rPr>
        <b/>
        <sz val="10"/>
        <rFont val="Times New Roman"/>
        <family val="1"/>
        <charset val="204"/>
      </rPr>
      <t xml:space="preserve">Мероприятие 01.08. </t>
    </r>
    <r>
      <rPr>
        <sz val="10"/>
        <rFont val="Times New Roman"/>
        <family val="1"/>
        <charset val="204"/>
      </rPr>
      <t>Предоставление субсидии СО НКО в сфере охраны здоровья</t>
    </r>
  </si>
  <si>
    <t>В пределах финансовых средств, предусмотренных бюджетом Одинцовского городского округа Московской области на основную деятельность Администрации</t>
  </si>
  <si>
    <r>
      <rPr>
        <b/>
        <sz val="10"/>
        <rFont val="Times New Roman"/>
        <family val="1"/>
        <charset val="204"/>
      </rPr>
      <t>Мероприятие 02.02.</t>
    </r>
    <r>
      <rPr>
        <sz val="10"/>
        <rFont val="Times New Roman"/>
        <family val="1"/>
        <charset val="204"/>
      </rPr>
      <t xml:space="preserve"> Предоставление информационной поддержки, организация и проведение конференций, совещаний, круглых столов, семинаров, тренингов, форумов, образовательных программ и других просветительских мероприятий по вопросам деятельности СО НКО</t>
    </r>
  </si>
  <si>
    <t>Количество проведенных органами местного самоуправления  просветительских мероприятий по вопросам деятельности СО НКО, ед.</t>
  </si>
  <si>
    <t>Итого по Подпрограмме 6 «Развитие и поддержка социально ориентированных некоммерческих организаций», в том числе:</t>
  </si>
  <si>
    <t>Подпрограмма 7 «Обеспечение доступности для инвалидов и маломобильных групп населения объектов инфраструктуры и услуг»</t>
  </si>
  <si>
    <t>Основное мероприятие 01. 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</si>
  <si>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Проведение мероприятий по обеспечению доступности для инвалидов и маломобильных групп населения объектов инфраструктуры (за исключением сфер культуры, образования, спорта)</t>
    </r>
  </si>
  <si>
    <t>Управление жилищно-коммунального хозяйства</t>
  </si>
  <si>
    <t>Итого по Подпрограмме 7 «Обеспечение доступности для инвалидов и маломобильных групп населения объектов инфраструктуры и услуг», в том числе:</t>
  </si>
  <si>
    <t xml:space="preserve">Средства бюджета Одинцовского городского округа </t>
  </si>
  <si>
    <t xml:space="preserve">Итого по программе, в том числе: </t>
  </si>
  <si>
    <t xml:space="preserve"> </t>
  </si>
  <si>
    <t>Н.А. Стародубова</t>
  </si>
  <si>
    <t>352</t>
  </si>
  <si>
    <t>10</t>
  </si>
  <si>
    <t>401</t>
  </si>
  <si>
    <t>406</t>
  </si>
  <si>
    <t>410</t>
  </si>
  <si>
    <t>8</t>
  </si>
  <si>
    <t>86 025</t>
  </si>
  <si>
    <t>1 760</t>
  </si>
  <si>
    <t>17 205</t>
  </si>
  <si>
    <t>Подпрограмма 5 «Обеспечивающая подпрограмма»</t>
  </si>
  <si>
    <t>Начальник Управления бухгалтерского учета и отчетности - Главный бухгалтер</t>
  </si>
  <si>
    <t>Объем финансирования по годам (тыс. руб.)</t>
  </si>
  <si>
    <t>2026 год</t>
  </si>
  <si>
    <t>2027 год</t>
  </si>
  <si>
    <t>2028 год</t>
  </si>
  <si>
    <t>2029 год</t>
  </si>
  <si>
    <t>2030 год</t>
  </si>
  <si>
    <t>2026-2030 годы</t>
  </si>
  <si>
    <t xml:space="preserve">Основное мероприятие 01. Развитие негосударственного сектора </t>
  </si>
  <si>
    <r>
      <t xml:space="preserve">Мероприятие 01.09. </t>
    </r>
    <r>
      <rPr>
        <sz val="10"/>
        <rFont val="Times New Roman"/>
        <family val="1"/>
        <charset val="204"/>
      </rPr>
      <t>Предоставление субсидии на обеспечение деятельности некоммерческих организаций</t>
    </r>
  </si>
  <si>
    <t>1.9</t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</si>
  <si>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Осуществление 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 Московской области</t>
    </r>
  </si>
  <si>
    <r>
      <rPr>
        <b/>
        <sz val="10"/>
        <rFont val="Times New Roman"/>
        <family val="1"/>
        <charset val="204"/>
      </rPr>
      <t xml:space="preserve">Мероприятие 03.03. </t>
    </r>
    <r>
      <rPr>
        <sz val="10"/>
        <rFont val="Times New Roman"/>
        <family val="1"/>
        <charset val="204"/>
      </rPr>
  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  </r>
  </si>
  <si>
    <t>Количество некоммерческих организаций, получивших субсидию, ед.</t>
  </si>
  <si>
    <t>Управление бухгалтерского учета и отчетности</t>
  </si>
  <si>
    <t>5</t>
  </si>
  <si>
    <t>Численность получателей мер социальной поддержки, чел.</t>
  </si>
  <si>
    <t xml:space="preserve">Численность граждан, получивших поощрение и поздравление в связи с праздниками, памятными датами, чел. </t>
  </si>
  <si>
    <t>Количество детей, охваченных отдыхом и оздоровлением в соответствии с соглашением на мероприятия по организации отдыха детей в каникулярное время, чел.</t>
  </si>
  <si>
    <t>Количество детей, охваченных мероприятиями по отдыху детей в каникулярное время, включая мероприятия по обеспечению безопасности их жизни и здоровья, чел.</t>
  </si>
  <si>
    <t>Количество общественных объединений инвалидов, а также территориальных подразделений, созданных общероссийскими общественными объединениями инвалидов, получивших субсидию, ед.</t>
  </si>
  <si>
    <t>Количество СО НКО в сфере социальной защиты населения, получивших субсидию, ед.</t>
  </si>
  <si>
    <t>Количество  СО НКО в сфере культуры, получивших  субсидию, ед.</t>
  </si>
  <si>
    <t>Количество СО НКО, реализующих основные образовательные программы дошкольного образования в качестве основного вида деятельности, получивших субсидию, ед.</t>
  </si>
  <si>
    <t>Количество СО НКО в сфере охраны здоровья, получивших субсидию, ед.</t>
  </si>
  <si>
    <t xml:space="preserve">Итого 2026 </t>
  </si>
  <si>
    <t>В том числе:</t>
  </si>
  <si>
    <t>1 полугодие</t>
  </si>
  <si>
    <t>9 месяцев</t>
  </si>
  <si>
    <t>12 месяцев</t>
  </si>
  <si>
    <t xml:space="preserve">2026-2030 </t>
  </si>
  <si>
    <t xml:space="preserve">2028 </t>
  </si>
  <si>
    <t xml:space="preserve">2029 </t>
  </si>
  <si>
    <t xml:space="preserve">2030 </t>
  </si>
  <si>
    <t xml:space="preserve">2027 </t>
  </si>
  <si>
    <t>1 квартал</t>
  </si>
  <si>
    <t>Количество проведенных совещаний, семинаров, «круглых столов», конференций, конкурсов и иных социально значимых мероприятий в сфере социальной защиты населения, ед.</t>
  </si>
  <si>
    <t>6</t>
  </si>
  <si>
    <t>7</t>
  </si>
  <si>
    <t>2037</t>
  </si>
  <si>
    <t>26</t>
  </si>
  <si>
    <t>35</t>
  </si>
  <si>
    <t>40</t>
  </si>
  <si>
    <t>Количество СО НКО, оказывающих услугу присмотра и ухода за детьми, получивших субсидию, ед.</t>
  </si>
  <si>
    <t>Количество СО НКО в сфере физической культуры и спорта, получивших субсидию,  ед.</t>
  </si>
  <si>
    <t>Итого 2026</t>
  </si>
  <si>
    <t>ПЕРЕЧЕНЬ МЕРОПРИЯТИЙ МУНИЦИПАЛЬНОЙ ПРОГРАММЫ 
«СОЦИАЛЬНАЯ ЗАЩИТА НАСЕЛЕНИЯ» НА 2026-2030 ГОДЫ</t>
  </si>
  <si>
    <t>Количество СО НКО, реализующих основные образовательные программы начального общего, основного общего и среднего общего образования в качестве основного вида деятельности, получивших субсидию, ед.</t>
  </si>
  <si>
    <t>Количество доступных приоритетных для инвалидов и других маломобильных групп населения муниципальных объектов инфраструктуры, ед.</t>
  </si>
  <si>
    <t>«Приложение 1
к муниципальной программе</t>
  </si>
  <si>
    <t>».</t>
  </si>
  <si>
    <r>
      <rPr>
        <b/>
        <sz val="10"/>
        <rFont val="Times New Roman"/>
        <family val="1"/>
        <charset val="204"/>
      </rPr>
      <t>Мероприятие 20.01.</t>
    </r>
    <r>
      <rPr>
        <sz val="10"/>
        <rFont val="Times New Roman"/>
        <family val="1"/>
        <charset val="204"/>
      </rPr>
      <t xml:space="preserve"> 
Финансирование расходов на осуществление деятельности муниципальных учреждений, оказывающих социальные услуги гражданам старшего возраста</t>
    </r>
  </si>
  <si>
    <t>Количество учреждений, оказывающих социальные услуги гражданам старшего возраста, ед.</t>
  </si>
  <si>
    <t>И.В. Баженова</t>
  </si>
  <si>
    <t>Начальник Управления социального  развития</t>
  </si>
  <si>
    <t xml:space="preserve">Приложение 
к постановлению Администрации Одинцовского городского округа Московской области от «    »        №  </t>
  </si>
  <si>
    <t>116 624</t>
  </si>
  <si>
    <t>5 906</t>
  </si>
  <si>
    <t>13 822</t>
  </si>
  <si>
    <t>1.2.1</t>
  </si>
  <si>
    <t>106</t>
  </si>
  <si>
    <t>611</t>
  </si>
  <si>
    <t>Количество детей, охваченных мероприятиями по отдыху детей в каникулярное время, в загородных стационарных  лагерях, чел.</t>
  </si>
  <si>
    <t>1.2.2</t>
  </si>
  <si>
    <t>Осуществление мероприятий по обеспечению отдыха и оздоровлению детей в каникулярное время, включая мероприятия по обеспечению безопасности их жизни и здоровья</t>
  </si>
  <si>
    <t>Осуществление мероприятий по обеспечению отдыха и оздоровлению детей в каникулярное время, в загородных стационарных лагерях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</si>
</sst>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000"/>
    <numFmt numFmtId="165" formatCode="#\ ##0"/>
    <numFmt numFmtId="166" formatCode="#,##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242">
    <xf numFmtId="0" fontId="0" fillId="0" borderId="0" xfId="0"/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165" fontId="5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9" fillId="0" borderId="0" xfId="0" applyFont="1" applyFill="1"/>
    <xf numFmtId="0" fontId="10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0" fontId="5" fillId="2" borderId="3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9" fontId="14" fillId="2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12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9" fontId="2" fillId="0" borderId="0" xfId="0" applyNumberFormat="1" applyFont="1" applyFill="1"/>
    <xf numFmtId="49" fontId="15" fillId="2" borderId="7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/>
    <xf numFmtId="166" fontId="6" fillId="2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6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/>
    <xf numFmtId="164" fontId="5" fillId="2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/>
    </xf>
    <xf numFmtId="166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49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top"/>
    </xf>
    <xf numFmtId="164" fontId="6" fillId="2" borderId="6" xfId="0" applyNumberFormat="1" applyFont="1" applyFill="1" applyBorder="1" applyAlignment="1">
      <alignment horizontal="center" vertical="top"/>
    </xf>
    <xf numFmtId="164" fontId="6" fillId="2" borderId="7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164" fontId="5" fillId="2" borderId="6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left" vertical="top"/>
    </xf>
    <xf numFmtId="49" fontId="5" fillId="2" borderId="3" xfId="0" applyNumberFormat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9" fontId="12" fillId="2" borderId="2" xfId="0" applyNumberFormat="1" applyFont="1" applyFill="1" applyBorder="1" applyAlignment="1">
      <alignment horizontal="center" vertical="top"/>
    </xf>
    <xf numFmtId="49" fontId="12" fillId="2" borderId="3" xfId="0" applyNumberFormat="1" applyFont="1" applyFill="1" applyBorder="1" applyAlignment="1">
      <alignment horizontal="center" vertical="top"/>
    </xf>
    <xf numFmtId="0" fontId="12" fillId="2" borderId="2" xfId="0" applyNumberFormat="1" applyFont="1" applyFill="1" applyBorder="1" applyAlignment="1">
      <alignment horizontal="center" vertical="top" wrapText="1"/>
    </xf>
    <xf numFmtId="0" fontId="12" fillId="2" borderId="3" xfId="0" applyNumberFormat="1" applyFont="1" applyFill="1" applyBorder="1" applyAlignment="1">
      <alignment horizontal="center" vertical="top" wrapText="1"/>
    </xf>
    <xf numFmtId="0" fontId="5" fillId="2" borderId="5" xfId="0" applyNumberFormat="1" applyFont="1" applyFill="1" applyBorder="1" applyAlignment="1">
      <alignment horizontal="center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4" xfId="0" applyNumberFormat="1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left" vertical="top"/>
    </xf>
    <xf numFmtId="49" fontId="5" fillId="0" borderId="4" xfId="0" applyNumberFormat="1" applyFont="1" applyFill="1" applyBorder="1" applyAlignment="1">
      <alignment horizontal="left" vertical="top"/>
    </xf>
    <xf numFmtId="49" fontId="5" fillId="0" borderId="3" xfId="0" applyNumberFormat="1" applyFont="1" applyFill="1" applyBorder="1" applyAlignment="1">
      <alignment horizontal="left" vertical="top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0" fontId="5" fillId="2" borderId="3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6" fontId="6" fillId="2" borderId="5" xfId="0" applyNumberFormat="1" applyFont="1" applyFill="1" applyBorder="1" applyAlignment="1">
      <alignment horizontal="center" vertical="top"/>
    </xf>
    <xf numFmtId="166" fontId="6" fillId="2" borderId="6" xfId="0" applyNumberFormat="1" applyFont="1" applyFill="1" applyBorder="1" applyAlignment="1">
      <alignment horizontal="center" vertical="top"/>
    </xf>
    <xf numFmtId="166" fontId="6" fillId="2" borderId="7" xfId="0" applyNumberFormat="1" applyFont="1" applyFill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166" fontId="5" fillId="2" borderId="8" xfId="0" applyNumberFormat="1" applyFont="1" applyFill="1" applyBorder="1" applyAlignment="1">
      <alignment horizontal="center" vertical="top"/>
    </xf>
    <xf numFmtId="166" fontId="5" fillId="2" borderId="9" xfId="0" applyNumberFormat="1" applyFont="1" applyFill="1" applyBorder="1" applyAlignment="1">
      <alignment horizontal="center" vertical="top"/>
    </xf>
    <xf numFmtId="166" fontId="5" fillId="2" borderId="10" xfId="0" applyNumberFormat="1" applyFont="1" applyFill="1" applyBorder="1" applyAlignment="1">
      <alignment horizontal="center" vertical="top"/>
    </xf>
    <xf numFmtId="166" fontId="5" fillId="2" borderId="2" xfId="0" applyNumberFormat="1" applyFont="1" applyFill="1" applyBorder="1" applyAlignment="1">
      <alignment horizontal="center" vertical="top" wrapText="1"/>
    </xf>
    <xf numFmtId="166" fontId="5" fillId="2" borderId="11" xfId="0" applyNumberFormat="1" applyFont="1" applyFill="1" applyBorder="1" applyAlignment="1">
      <alignment horizontal="center" vertical="top"/>
    </xf>
    <xf numFmtId="166" fontId="5" fillId="2" borderId="0" xfId="0" applyNumberFormat="1" applyFont="1" applyFill="1" applyBorder="1" applyAlignment="1">
      <alignment horizontal="center" vertical="top"/>
    </xf>
    <xf numFmtId="166" fontId="5" fillId="2" borderId="12" xfId="0" applyNumberFormat="1" applyFont="1" applyFill="1" applyBorder="1" applyAlignment="1">
      <alignment horizontal="center" vertical="top"/>
    </xf>
    <xf numFmtId="166" fontId="5" fillId="2" borderId="4" xfId="0" applyNumberFormat="1" applyFont="1" applyFill="1" applyBorder="1" applyAlignment="1">
      <alignment horizontal="center" vertical="top" wrapText="1"/>
    </xf>
    <xf numFmtId="166" fontId="5" fillId="2" borderId="13" xfId="0" applyNumberFormat="1" applyFont="1" applyFill="1" applyBorder="1" applyAlignment="1">
      <alignment horizontal="center" vertical="top"/>
    </xf>
    <xf numFmtId="166" fontId="5" fillId="2" borderId="14" xfId="0" applyNumberFormat="1" applyFont="1" applyFill="1" applyBorder="1" applyAlignment="1">
      <alignment horizontal="center" vertical="top"/>
    </xf>
    <xf numFmtId="166" fontId="5" fillId="2" borderId="15" xfId="0" applyNumberFormat="1" applyFont="1" applyFill="1" applyBorder="1" applyAlignment="1">
      <alignment horizontal="center" vertical="top"/>
    </xf>
    <xf numFmtId="166" fontId="5" fillId="2" borderId="3" xfId="0" applyNumberFormat="1" applyFont="1" applyFill="1" applyBorder="1" applyAlignment="1">
      <alignment horizontal="center" vertical="top" wrapText="1"/>
    </xf>
    <xf numFmtId="166" fontId="5" fillId="2" borderId="5" xfId="0" applyNumberFormat="1" applyFont="1" applyFill="1" applyBorder="1" applyAlignment="1">
      <alignment horizontal="center" vertical="top"/>
    </xf>
    <xf numFmtId="166" fontId="5" fillId="2" borderId="6" xfId="0" applyNumberFormat="1" applyFont="1" applyFill="1" applyBorder="1" applyAlignment="1">
      <alignment horizontal="center" vertical="top"/>
    </xf>
    <xf numFmtId="166" fontId="5" fillId="2" borderId="7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_krupnitskaya/Desktop/2023/&#1052;&#1055;/&#1052;&#1059;&#1053;&#1048;&#1062;&#1048;&#1055;,%20&#1055;&#1056;&#1054;&#1043;&#1056;&#1040;&#1052;&#1052;&#1040;%20&#1053;&#1040;%202023-2027/&#1055;&#1045;&#1056;&#1045;&#1063;&#1045;&#1053;&#1068;%20&#1052;&#1045;&#1056;&#1054;&#1055;&#1056;&#1048;&#1071;&#1058;&#1048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роприятия"/>
    </sheetNames>
    <sheetDataSet>
      <sheetData sheetId="0" refreshError="1">
        <row r="38">
          <cell r="B38" t="str">
            <v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</v>
          </cell>
        </row>
        <row r="44">
          <cell r="B44" t="str">
    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    </cell>
        </row>
        <row r="49">
          <cell r="B49" t="str">
    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    </cell>
        </row>
        <row r="54">
          <cell r="B54" t="str">
            <v>Численность получателей выплаты единовременного поощрения при увольнении муниципального служащего в связи с выходом на пенсию, чел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6"/>
  <sheetViews>
    <sheetView tabSelected="1" topLeftCell="A12" zoomScaleNormal="100" zoomScaleSheetLayoutView="90" workbookViewId="0">
      <selection activeCell="E23" sqref="E23:J23"/>
    </sheetView>
  </sheetViews>
  <sheetFormatPr defaultColWidth="9.140625" defaultRowHeight="15" x14ac:dyDescent="0.25"/>
  <cols>
    <col min="1" max="1" width="5.5703125" style="2" customWidth="1"/>
    <col min="2" max="2" width="37" style="3" customWidth="1"/>
    <col min="3" max="3" width="11.42578125" style="4" customWidth="1"/>
    <col min="4" max="4" width="16.85546875" style="5" customWidth="1"/>
    <col min="5" max="5" width="15.5703125" style="6" customWidth="1"/>
    <col min="6" max="6" width="7.5703125" style="6" customWidth="1"/>
    <col min="7" max="7" width="9.140625" style="6" customWidth="1"/>
    <col min="8" max="8" width="9.5703125" style="6" customWidth="1"/>
    <col min="9" max="9" width="9" style="6" customWidth="1"/>
    <col min="10" max="10" width="9.28515625" style="6" customWidth="1"/>
    <col min="11" max="11" width="13.28515625" style="6" customWidth="1"/>
    <col min="12" max="12" width="14.85546875" style="6" customWidth="1"/>
    <col min="13" max="13" width="14.42578125" style="6" customWidth="1"/>
    <col min="14" max="14" width="15" style="6" customWidth="1"/>
    <col min="15" max="15" width="23.42578125" style="3" customWidth="1"/>
    <col min="16" max="16" width="9.140625" style="6"/>
    <col min="17" max="17" width="15" style="6" customWidth="1"/>
    <col min="18" max="18" width="11.28515625" style="6" customWidth="1"/>
    <col min="19" max="19" width="14.5703125" style="6" customWidth="1"/>
    <col min="20" max="20" width="16.7109375" style="6" customWidth="1"/>
    <col min="21" max="21" width="14.85546875" style="6" customWidth="1"/>
    <col min="22" max="22" width="14.28515625" style="6" customWidth="1"/>
    <col min="23" max="16384" width="9.140625" style="6"/>
  </cols>
  <sheetData>
    <row r="1" spans="1:17" ht="80.25" customHeight="1" x14ac:dyDescent="0.25">
      <c r="A1" s="7"/>
      <c r="B1" s="8"/>
      <c r="C1" s="9"/>
      <c r="D1" s="10"/>
      <c r="E1" s="11"/>
      <c r="F1" s="11"/>
      <c r="G1" s="11"/>
      <c r="H1" s="11"/>
      <c r="I1" s="11"/>
      <c r="J1" s="11"/>
      <c r="K1" s="11"/>
      <c r="L1" s="11"/>
      <c r="N1" s="216" t="s">
        <v>163</v>
      </c>
      <c r="O1" s="217"/>
    </row>
    <row r="2" spans="1:17" ht="35.25" customHeight="1" x14ac:dyDescent="0.25">
      <c r="A2" s="7"/>
      <c r="B2" s="8"/>
      <c r="C2" s="9"/>
      <c r="D2" s="10"/>
      <c r="E2" s="11"/>
      <c r="F2" s="11"/>
      <c r="G2" s="11"/>
      <c r="H2" s="11"/>
      <c r="I2" s="11"/>
      <c r="J2" s="11"/>
      <c r="K2" s="11"/>
      <c r="L2" s="11"/>
      <c r="M2" s="28"/>
      <c r="N2" s="216" t="s">
        <v>157</v>
      </c>
      <c r="O2" s="217"/>
    </row>
    <row r="3" spans="1:17" ht="14.25" customHeight="1" x14ac:dyDescent="0.25">
      <c r="A3" s="7"/>
      <c r="B3" s="8"/>
      <c r="C3" s="9"/>
      <c r="D3" s="10"/>
      <c r="E3" s="11"/>
      <c r="F3" s="11"/>
      <c r="G3" s="11"/>
      <c r="H3" s="11"/>
      <c r="I3" s="11"/>
      <c r="J3" s="11"/>
      <c r="K3" s="11"/>
      <c r="L3" s="11"/>
      <c r="M3" s="28"/>
      <c r="N3" s="27"/>
      <c r="O3" s="29"/>
    </row>
    <row r="4" spans="1:17" ht="32.25" customHeight="1" x14ac:dyDescent="0.25">
      <c r="A4" s="218" t="s">
        <v>154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</row>
    <row r="5" spans="1:17" ht="12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ht="21" customHeight="1" x14ac:dyDescent="0.25">
      <c r="A6" s="190" t="s">
        <v>0</v>
      </c>
      <c r="B6" s="112" t="s">
        <v>1</v>
      </c>
      <c r="C6" s="112" t="s">
        <v>2</v>
      </c>
      <c r="D6" s="112" t="s">
        <v>3</v>
      </c>
      <c r="E6" s="112" t="s">
        <v>4</v>
      </c>
      <c r="F6" s="219" t="s">
        <v>109</v>
      </c>
      <c r="G6" s="220"/>
      <c r="H6" s="220"/>
      <c r="I6" s="220"/>
      <c r="J6" s="220"/>
      <c r="K6" s="220"/>
      <c r="L6" s="220"/>
      <c r="M6" s="220"/>
      <c r="N6" s="221"/>
      <c r="O6" s="112" t="s">
        <v>5</v>
      </c>
    </row>
    <row r="7" spans="1:17" ht="18" customHeight="1" x14ac:dyDescent="0.25">
      <c r="A7" s="190"/>
      <c r="B7" s="112"/>
      <c r="C7" s="112"/>
      <c r="D7" s="112"/>
      <c r="E7" s="112"/>
      <c r="F7" s="119">
        <v>2026</v>
      </c>
      <c r="G7" s="155"/>
      <c r="H7" s="155"/>
      <c r="I7" s="155"/>
      <c r="J7" s="155"/>
      <c r="K7" s="41">
        <v>2027</v>
      </c>
      <c r="L7" s="14">
        <v>2028</v>
      </c>
      <c r="M7" s="14">
        <v>2029</v>
      </c>
      <c r="N7" s="14">
        <v>2030</v>
      </c>
      <c r="O7" s="112"/>
    </row>
    <row r="8" spans="1:17" s="1" customFormat="1" x14ac:dyDescent="0.25">
      <c r="A8" s="15">
        <v>1</v>
      </c>
      <c r="B8" s="13">
        <v>2</v>
      </c>
      <c r="C8" s="14">
        <v>3</v>
      </c>
      <c r="D8" s="14">
        <v>4</v>
      </c>
      <c r="E8" s="16">
        <v>5</v>
      </c>
      <c r="F8" s="222">
        <v>6</v>
      </c>
      <c r="G8" s="222"/>
      <c r="H8" s="222"/>
      <c r="I8" s="222"/>
      <c r="J8" s="222"/>
      <c r="K8" s="42">
        <v>7</v>
      </c>
      <c r="L8" s="16">
        <v>8</v>
      </c>
      <c r="M8" s="16">
        <v>9</v>
      </c>
      <c r="N8" s="16">
        <v>10</v>
      </c>
      <c r="O8" s="13">
        <v>11</v>
      </c>
    </row>
    <row r="9" spans="1:17" ht="21.75" customHeight="1" x14ac:dyDescent="0.25">
      <c r="A9" s="141" t="s">
        <v>6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spans="1:17" x14ac:dyDescent="0.25">
      <c r="A10" s="127">
        <v>1</v>
      </c>
      <c r="B10" s="126" t="s">
        <v>7</v>
      </c>
      <c r="C10" s="113" t="s">
        <v>138</v>
      </c>
      <c r="D10" s="51" t="s">
        <v>8</v>
      </c>
      <c r="E10" s="82">
        <f>SUM(F10:N10)</f>
        <v>1245795</v>
      </c>
      <c r="F10" s="116">
        <f>SUM(F11:J12)</f>
        <v>249159</v>
      </c>
      <c r="G10" s="116"/>
      <c r="H10" s="116"/>
      <c r="I10" s="116"/>
      <c r="J10" s="116"/>
      <c r="K10" s="60">
        <f>SUM(K11:K12)</f>
        <v>249159</v>
      </c>
      <c r="L10" s="60">
        <f>SUM(L11:L12)</f>
        <v>249159</v>
      </c>
      <c r="M10" s="60">
        <f>SUM(M11:M12)</f>
        <v>249159</v>
      </c>
      <c r="N10" s="60">
        <f>SUM(N11:N12)</f>
        <v>249159</v>
      </c>
      <c r="O10" s="112" t="s">
        <v>9</v>
      </c>
    </row>
    <row r="11" spans="1:17" ht="38.25" x14ac:dyDescent="0.25">
      <c r="A11" s="127"/>
      <c r="B11" s="126"/>
      <c r="C11" s="113"/>
      <c r="D11" s="50" t="s">
        <v>10</v>
      </c>
      <c r="E11" s="21">
        <f>SUM(F11:N11)</f>
        <v>0</v>
      </c>
      <c r="F11" s="110">
        <f>SUM(F14)</f>
        <v>0</v>
      </c>
      <c r="G11" s="110"/>
      <c r="H11" s="110"/>
      <c r="I11" s="110"/>
      <c r="J11" s="110"/>
      <c r="K11" s="58">
        <f>SUM(K14)</f>
        <v>0</v>
      </c>
      <c r="L11" s="58">
        <f t="shared" ref="L11:N12" si="0">SUM(L14)</f>
        <v>0</v>
      </c>
      <c r="M11" s="58">
        <f t="shared" si="0"/>
        <v>0</v>
      </c>
      <c r="N11" s="58">
        <f t="shared" si="0"/>
        <v>0</v>
      </c>
      <c r="O11" s="112"/>
      <c r="Q11" s="30"/>
    </row>
    <row r="12" spans="1:17" ht="41.25" customHeight="1" x14ac:dyDescent="0.25">
      <c r="A12" s="127"/>
      <c r="B12" s="126"/>
      <c r="C12" s="113"/>
      <c r="D12" s="50" t="s">
        <v>11</v>
      </c>
      <c r="E12" s="95">
        <f>SUM(F12:N12)</f>
        <v>1245795</v>
      </c>
      <c r="F12" s="110">
        <f>SUM(F15)</f>
        <v>249159</v>
      </c>
      <c r="G12" s="110"/>
      <c r="H12" s="110"/>
      <c r="I12" s="110"/>
      <c r="J12" s="110"/>
      <c r="K12" s="58">
        <f>SUM(K15)</f>
        <v>249159</v>
      </c>
      <c r="L12" s="58">
        <f t="shared" si="0"/>
        <v>249159</v>
      </c>
      <c r="M12" s="58">
        <f t="shared" si="0"/>
        <v>249159</v>
      </c>
      <c r="N12" s="58">
        <f t="shared" si="0"/>
        <v>249159</v>
      </c>
      <c r="O12" s="112"/>
    </row>
    <row r="13" spans="1:17" ht="15" customHeight="1" x14ac:dyDescent="0.25">
      <c r="A13" s="127" t="s">
        <v>12</v>
      </c>
      <c r="B13" s="111" t="s">
        <v>13</v>
      </c>
      <c r="C13" s="113" t="s">
        <v>138</v>
      </c>
      <c r="D13" s="50" t="s">
        <v>8</v>
      </c>
      <c r="E13" s="95">
        <f>SUM(F13:N13)</f>
        <v>1245795</v>
      </c>
      <c r="F13" s="110">
        <v>249159</v>
      </c>
      <c r="G13" s="110"/>
      <c r="H13" s="110"/>
      <c r="I13" s="110"/>
      <c r="J13" s="110"/>
      <c r="K13" s="58">
        <v>249159</v>
      </c>
      <c r="L13" s="58">
        <f t="shared" ref="L13:M13" si="1">SUM(L14:L15)</f>
        <v>249159</v>
      </c>
      <c r="M13" s="58">
        <f t="shared" si="1"/>
        <v>249159</v>
      </c>
      <c r="N13" s="58">
        <f t="shared" ref="N13" si="2">SUM(N14:N15)</f>
        <v>249159</v>
      </c>
      <c r="O13" s="186" t="s">
        <v>14</v>
      </c>
    </row>
    <row r="14" spans="1:17" ht="38.25" x14ac:dyDescent="0.25">
      <c r="A14" s="127"/>
      <c r="B14" s="111"/>
      <c r="C14" s="113"/>
      <c r="D14" s="50" t="s">
        <v>10</v>
      </c>
      <c r="E14" s="21">
        <f>SUM(K14:N14)</f>
        <v>0</v>
      </c>
      <c r="F14" s="110">
        <v>0</v>
      </c>
      <c r="G14" s="110"/>
      <c r="H14" s="110"/>
      <c r="I14" s="110"/>
      <c r="J14" s="110"/>
      <c r="K14" s="58">
        <v>0</v>
      </c>
      <c r="L14" s="58">
        <v>0</v>
      </c>
      <c r="M14" s="58">
        <v>0</v>
      </c>
      <c r="N14" s="58">
        <v>0</v>
      </c>
      <c r="O14" s="186"/>
    </row>
    <row r="15" spans="1:17" ht="40.5" customHeight="1" x14ac:dyDescent="0.25">
      <c r="A15" s="127"/>
      <c r="B15" s="111"/>
      <c r="C15" s="113"/>
      <c r="D15" s="50" t="s">
        <v>11</v>
      </c>
      <c r="E15" s="95">
        <f>SUM(F15:N15)</f>
        <v>1245795</v>
      </c>
      <c r="F15" s="110">
        <v>249159</v>
      </c>
      <c r="G15" s="110"/>
      <c r="H15" s="110"/>
      <c r="I15" s="110"/>
      <c r="J15" s="110"/>
      <c r="K15" s="58">
        <v>249159</v>
      </c>
      <c r="L15" s="58">
        <v>249159</v>
      </c>
      <c r="M15" s="58">
        <v>249159</v>
      </c>
      <c r="N15" s="58">
        <v>249159</v>
      </c>
      <c r="O15" s="186"/>
    </row>
    <row r="16" spans="1:17" ht="15" customHeight="1" x14ac:dyDescent="0.25">
      <c r="A16" s="127"/>
      <c r="B16" s="111" t="s">
        <v>124</v>
      </c>
      <c r="C16" s="131" t="s">
        <v>15</v>
      </c>
      <c r="D16" s="131" t="s">
        <v>15</v>
      </c>
      <c r="E16" s="109" t="s">
        <v>16</v>
      </c>
      <c r="F16" s="125" t="s">
        <v>133</v>
      </c>
      <c r="G16" s="118" t="s">
        <v>134</v>
      </c>
      <c r="H16" s="118"/>
      <c r="I16" s="118"/>
      <c r="J16" s="118"/>
      <c r="K16" s="124">
        <v>2027</v>
      </c>
      <c r="L16" s="124">
        <v>2028</v>
      </c>
      <c r="M16" s="124">
        <v>2029</v>
      </c>
      <c r="N16" s="124">
        <v>2030</v>
      </c>
      <c r="O16" s="112"/>
    </row>
    <row r="17" spans="1:15" ht="12.75" customHeight="1" x14ac:dyDescent="0.25">
      <c r="A17" s="127"/>
      <c r="B17" s="111"/>
      <c r="C17" s="132"/>
      <c r="D17" s="132"/>
      <c r="E17" s="109"/>
      <c r="F17" s="125"/>
      <c r="G17" s="58" t="s">
        <v>143</v>
      </c>
      <c r="H17" s="58" t="s">
        <v>135</v>
      </c>
      <c r="I17" s="58" t="s">
        <v>136</v>
      </c>
      <c r="J17" s="58" t="s">
        <v>137</v>
      </c>
      <c r="K17" s="125"/>
      <c r="L17" s="125"/>
      <c r="M17" s="125"/>
      <c r="N17" s="125"/>
      <c r="O17" s="112"/>
    </row>
    <row r="18" spans="1:15" ht="15.75" customHeight="1" x14ac:dyDescent="0.25">
      <c r="A18" s="127"/>
      <c r="B18" s="111"/>
      <c r="C18" s="132"/>
      <c r="D18" s="132"/>
      <c r="E18" s="48" t="s">
        <v>104</v>
      </c>
      <c r="F18" s="59" t="s">
        <v>106</v>
      </c>
      <c r="G18" s="31">
        <v>10486</v>
      </c>
      <c r="H18" s="31">
        <v>11268</v>
      </c>
      <c r="I18" s="31">
        <v>11849</v>
      </c>
      <c r="J18" s="31">
        <v>17205</v>
      </c>
      <c r="K18" s="64" t="s">
        <v>106</v>
      </c>
      <c r="L18" s="64" t="s">
        <v>106</v>
      </c>
      <c r="M18" s="64" t="s">
        <v>106</v>
      </c>
      <c r="N18" s="64" t="s">
        <v>106</v>
      </c>
      <c r="O18" s="112"/>
    </row>
    <row r="19" spans="1:15" ht="40.5" customHeight="1" x14ac:dyDescent="0.25">
      <c r="A19" s="52">
        <v>2</v>
      </c>
      <c r="B19" s="49" t="s">
        <v>22</v>
      </c>
      <c r="C19" s="92" t="s">
        <v>138</v>
      </c>
      <c r="D19" s="50" t="s">
        <v>11</v>
      </c>
      <c r="E19" s="26">
        <f>SUM(F19:N19)</f>
        <v>125000</v>
      </c>
      <c r="F19" s="116">
        <v>25000</v>
      </c>
      <c r="G19" s="115"/>
      <c r="H19" s="115"/>
      <c r="I19" s="115"/>
      <c r="J19" s="115"/>
      <c r="K19" s="60">
        <f>K20+K24</f>
        <v>25000</v>
      </c>
      <c r="L19" s="60">
        <f>L20+L24</f>
        <v>25000</v>
      </c>
      <c r="M19" s="60">
        <f>M20+M24</f>
        <v>25000</v>
      </c>
      <c r="N19" s="60">
        <f>N20+N24</f>
        <v>25000</v>
      </c>
      <c r="O19" s="13" t="s">
        <v>9</v>
      </c>
    </row>
    <row r="20" spans="1:15" ht="44.25" customHeight="1" x14ac:dyDescent="0.25">
      <c r="A20" s="52" t="s">
        <v>23</v>
      </c>
      <c r="B20" s="49" t="s">
        <v>24</v>
      </c>
      <c r="C20" s="92" t="s">
        <v>138</v>
      </c>
      <c r="D20" s="50" t="s">
        <v>11</v>
      </c>
      <c r="E20" s="21">
        <f>SUM(F20:N20)</f>
        <v>125000</v>
      </c>
      <c r="F20" s="223">
        <v>25000</v>
      </c>
      <c r="G20" s="224"/>
      <c r="H20" s="224"/>
      <c r="I20" s="224"/>
      <c r="J20" s="224"/>
      <c r="K20" s="58">
        <v>25000</v>
      </c>
      <c r="L20" s="58">
        <v>25000</v>
      </c>
      <c r="M20" s="58">
        <v>25000</v>
      </c>
      <c r="N20" s="58">
        <v>25000</v>
      </c>
      <c r="O20" s="57" t="s">
        <v>25</v>
      </c>
    </row>
    <row r="21" spans="1:15" ht="21" customHeight="1" x14ac:dyDescent="0.25">
      <c r="A21" s="127"/>
      <c r="B21" s="111" t="s">
        <v>125</v>
      </c>
      <c r="C21" s="131" t="s">
        <v>15</v>
      </c>
      <c r="D21" s="131" t="s">
        <v>15</v>
      </c>
      <c r="E21" s="109" t="s">
        <v>16</v>
      </c>
      <c r="F21" s="200" t="s">
        <v>153</v>
      </c>
      <c r="G21" s="118" t="s">
        <v>134</v>
      </c>
      <c r="H21" s="118"/>
      <c r="I21" s="118"/>
      <c r="J21" s="118"/>
      <c r="K21" s="66">
        <v>2027</v>
      </c>
      <c r="L21" s="109" t="s">
        <v>139</v>
      </c>
      <c r="M21" s="109" t="s">
        <v>140</v>
      </c>
      <c r="N21" s="109" t="s">
        <v>141</v>
      </c>
      <c r="O21" s="112" t="s">
        <v>9</v>
      </c>
    </row>
    <row r="22" spans="1:15" ht="15" customHeight="1" x14ac:dyDescent="0.25">
      <c r="A22" s="127"/>
      <c r="B22" s="126"/>
      <c r="C22" s="132"/>
      <c r="D22" s="132"/>
      <c r="E22" s="109"/>
      <c r="F22" s="201"/>
      <c r="G22" s="91" t="s">
        <v>143</v>
      </c>
      <c r="H22" s="91" t="s">
        <v>135</v>
      </c>
      <c r="I22" s="91" t="s">
        <v>136</v>
      </c>
      <c r="J22" s="91" t="s">
        <v>137</v>
      </c>
      <c r="K22" s="53"/>
      <c r="L22" s="109"/>
      <c r="M22" s="109"/>
      <c r="N22" s="109"/>
      <c r="O22" s="112"/>
    </row>
    <row r="23" spans="1:15" ht="15.75" customHeight="1" x14ac:dyDescent="0.25">
      <c r="A23" s="127"/>
      <c r="B23" s="126"/>
      <c r="C23" s="132"/>
      <c r="D23" s="132"/>
      <c r="E23" s="108" t="s">
        <v>164</v>
      </c>
      <c r="F23" s="63">
        <v>13200</v>
      </c>
      <c r="G23" s="108" t="s">
        <v>169</v>
      </c>
      <c r="H23" s="63">
        <v>6350</v>
      </c>
      <c r="I23" s="63">
        <v>6350</v>
      </c>
      <c r="J23" s="63">
        <v>13200</v>
      </c>
      <c r="K23" s="63">
        <v>25856</v>
      </c>
      <c r="L23" s="63">
        <v>25856</v>
      </c>
      <c r="M23" s="63">
        <v>25856</v>
      </c>
      <c r="N23" s="63">
        <v>25856</v>
      </c>
      <c r="O23" s="112"/>
    </row>
    <row r="24" spans="1:15" ht="68.25" customHeight="1" x14ac:dyDescent="0.25">
      <c r="A24" s="52" t="s">
        <v>26</v>
      </c>
      <c r="B24" s="50" t="s">
        <v>27</v>
      </c>
      <c r="C24" s="92" t="s">
        <v>138</v>
      </c>
      <c r="D24" s="50" t="s">
        <v>11</v>
      </c>
      <c r="E24" s="21">
        <f>SUM(F24:N24)</f>
        <v>0</v>
      </c>
      <c r="F24" s="110">
        <v>0</v>
      </c>
      <c r="G24" s="115"/>
      <c r="H24" s="115"/>
      <c r="I24" s="115"/>
      <c r="J24" s="115"/>
      <c r="K24" s="58">
        <v>0</v>
      </c>
      <c r="L24" s="58">
        <v>0</v>
      </c>
      <c r="M24" s="58">
        <v>0</v>
      </c>
      <c r="N24" s="58">
        <v>0</v>
      </c>
      <c r="O24" s="19" t="s">
        <v>25</v>
      </c>
    </row>
    <row r="25" spans="1:15" ht="36" customHeight="1" x14ac:dyDescent="0.25">
      <c r="A25" s="127"/>
      <c r="B25" s="111" t="s">
        <v>144</v>
      </c>
      <c r="C25" s="131" t="s">
        <v>15</v>
      </c>
      <c r="D25" s="131" t="s">
        <v>15</v>
      </c>
      <c r="E25" s="109" t="s">
        <v>16</v>
      </c>
      <c r="F25" s="200" t="s">
        <v>153</v>
      </c>
      <c r="G25" s="118" t="s">
        <v>134</v>
      </c>
      <c r="H25" s="118"/>
      <c r="I25" s="118"/>
      <c r="J25" s="118"/>
      <c r="K25" s="124">
        <v>2027</v>
      </c>
      <c r="L25" s="109" t="s">
        <v>139</v>
      </c>
      <c r="M25" s="109" t="s">
        <v>140</v>
      </c>
      <c r="N25" s="109" t="s">
        <v>141</v>
      </c>
      <c r="O25" s="112" t="s">
        <v>9</v>
      </c>
    </row>
    <row r="26" spans="1:15" ht="14.25" customHeight="1" x14ac:dyDescent="0.25">
      <c r="A26" s="127"/>
      <c r="B26" s="111"/>
      <c r="C26" s="132"/>
      <c r="D26" s="132"/>
      <c r="E26" s="109"/>
      <c r="F26" s="201"/>
      <c r="G26" s="97" t="s">
        <v>143</v>
      </c>
      <c r="H26" s="97" t="s">
        <v>135</v>
      </c>
      <c r="I26" s="97" t="s">
        <v>136</v>
      </c>
      <c r="J26" s="97" t="s">
        <v>137</v>
      </c>
      <c r="K26" s="125"/>
      <c r="L26" s="109"/>
      <c r="M26" s="109"/>
      <c r="N26" s="109"/>
      <c r="O26" s="112"/>
    </row>
    <row r="27" spans="1:15" ht="20.25" customHeight="1" x14ac:dyDescent="0.25">
      <c r="A27" s="127"/>
      <c r="B27" s="111"/>
      <c r="C27" s="132"/>
      <c r="D27" s="132"/>
      <c r="E27" s="22" t="s">
        <v>64</v>
      </c>
      <c r="F27" s="63" t="s">
        <v>64</v>
      </c>
      <c r="G27" s="64">
        <v>0</v>
      </c>
      <c r="H27" s="63">
        <v>0</v>
      </c>
      <c r="I27" s="63">
        <v>0</v>
      </c>
      <c r="J27" s="63">
        <v>0</v>
      </c>
      <c r="K27" s="59" t="s">
        <v>64</v>
      </c>
      <c r="L27" s="59" t="s">
        <v>64</v>
      </c>
      <c r="M27" s="59" t="s">
        <v>64</v>
      </c>
      <c r="N27" s="59" t="s">
        <v>64</v>
      </c>
      <c r="O27" s="112"/>
    </row>
    <row r="28" spans="1:15" ht="54" customHeight="1" x14ac:dyDescent="0.25">
      <c r="A28" s="52">
        <v>3</v>
      </c>
      <c r="B28" s="54" t="s">
        <v>29</v>
      </c>
      <c r="C28" s="92" t="s">
        <v>138</v>
      </c>
      <c r="D28" s="50" t="s">
        <v>11</v>
      </c>
      <c r="E28" s="26">
        <f>SUM(F28:N28)</f>
        <v>175695</v>
      </c>
      <c r="F28" s="116">
        <f>SUM(F29+F33+F37+F41)</f>
        <v>35139</v>
      </c>
      <c r="G28" s="115"/>
      <c r="H28" s="115"/>
      <c r="I28" s="115"/>
      <c r="J28" s="115"/>
      <c r="K28" s="26">
        <f>SUM(K29+K33+K37+K41)</f>
        <v>35139</v>
      </c>
      <c r="L28" s="26">
        <f>L29+L33+L37+L41</f>
        <v>35139</v>
      </c>
      <c r="M28" s="26">
        <f t="shared" ref="M28:N28" si="3">M29+M33+M37+M41</f>
        <v>35139</v>
      </c>
      <c r="N28" s="26">
        <f t="shared" si="3"/>
        <v>35139</v>
      </c>
      <c r="O28" s="13" t="s">
        <v>9</v>
      </c>
    </row>
    <row r="29" spans="1:15" ht="65.25" customHeight="1" x14ac:dyDescent="0.25">
      <c r="A29" s="52" t="s">
        <v>30</v>
      </c>
      <c r="B29" s="55" t="s">
        <v>31</v>
      </c>
      <c r="C29" s="92" t="s">
        <v>138</v>
      </c>
      <c r="D29" s="50" t="s">
        <v>11</v>
      </c>
      <c r="E29" s="21">
        <f>SUM(F29:N29)</f>
        <v>500</v>
      </c>
      <c r="F29" s="110">
        <v>100</v>
      </c>
      <c r="G29" s="115"/>
      <c r="H29" s="115"/>
      <c r="I29" s="115"/>
      <c r="J29" s="115"/>
      <c r="K29" s="21">
        <v>100</v>
      </c>
      <c r="L29" s="21">
        <v>100</v>
      </c>
      <c r="M29" s="21">
        <v>100</v>
      </c>
      <c r="N29" s="21">
        <v>100</v>
      </c>
      <c r="O29" s="57" t="s">
        <v>32</v>
      </c>
    </row>
    <row r="30" spans="1:15" ht="48" customHeight="1" x14ac:dyDescent="0.25">
      <c r="A30" s="127"/>
      <c r="B30" s="166" t="str">
        <f>[1]Мероприятия!$B$38</f>
        <v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</v>
      </c>
      <c r="C30" s="131" t="s">
        <v>15</v>
      </c>
      <c r="D30" s="131" t="s">
        <v>15</v>
      </c>
      <c r="E30" s="109" t="s">
        <v>16</v>
      </c>
      <c r="F30" s="125" t="s">
        <v>153</v>
      </c>
      <c r="G30" s="118" t="s">
        <v>134</v>
      </c>
      <c r="H30" s="118"/>
      <c r="I30" s="118"/>
      <c r="J30" s="118"/>
      <c r="K30" s="124">
        <v>2027</v>
      </c>
      <c r="L30" s="109" t="s">
        <v>139</v>
      </c>
      <c r="M30" s="109" t="s">
        <v>140</v>
      </c>
      <c r="N30" s="109" t="s">
        <v>141</v>
      </c>
      <c r="O30" s="112" t="s">
        <v>15</v>
      </c>
    </row>
    <row r="31" spans="1:15" ht="15" customHeight="1" x14ac:dyDescent="0.25">
      <c r="A31" s="127"/>
      <c r="B31" s="167"/>
      <c r="C31" s="132"/>
      <c r="D31" s="132"/>
      <c r="E31" s="109"/>
      <c r="F31" s="125"/>
      <c r="G31" s="91" t="s">
        <v>143</v>
      </c>
      <c r="H31" s="91" t="s">
        <v>135</v>
      </c>
      <c r="I31" s="91" t="s">
        <v>136</v>
      </c>
      <c r="J31" s="91" t="s">
        <v>137</v>
      </c>
      <c r="K31" s="125"/>
      <c r="L31" s="109"/>
      <c r="M31" s="109"/>
      <c r="N31" s="109"/>
      <c r="O31" s="112"/>
    </row>
    <row r="32" spans="1:15" ht="14.25" customHeight="1" x14ac:dyDescent="0.25">
      <c r="A32" s="127"/>
      <c r="B32" s="167"/>
      <c r="C32" s="132"/>
      <c r="D32" s="132"/>
      <c r="E32" s="56" t="s">
        <v>99</v>
      </c>
      <c r="F32" s="48" t="s">
        <v>34</v>
      </c>
      <c r="G32" s="23" t="s">
        <v>28</v>
      </c>
      <c r="H32" s="23">
        <v>1</v>
      </c>
      <c r="I32" s="23">
        <v>2</v>
      </c>
      <c r="J32" s="23">
        <v>2</v>
      </c>
      <c r="K32" s="48" t="s">
        <v>34</v>
      </c>
      <c r="L32" s="48" t="s">
        <v>34</v>
      </c>
      <c r="M32" s="48" t="s">
        <v>34</v>
      </c>
      <c r="N32" s="48" t="s">
        <v>34</v>
      </c>
      <c r="O32" s="112"/>
    </row>
    <row r="33" spans="1:15" ht="78" customHeight="1" x14ac:dyDescent="0.25">
      <c r="A33" s="52" t="s">
        <v>35</v>
      </c>
      <c r="B33" s="55" t="s">
        <v>36</v>
      </c>
      <c r="C33" s="47"/>
      <c r="D33" s="50" t="s">
        <v>11</v>
      </c>
      <c r="E33" s="21">
        <f>SUM(F33:N33)</f>
        <v>4395</v>
      </c>
      <c r="F33" s="110">
        <v>879</v>
      </c>
      <c r="G33" s="110"/>
      <c r="H33" s="110"/>
      <c r="I33" s="110"/>
      <c r="J33" s="110"/>
      <c r="K33" s="21">
        <v>879</v>
      </c>
      <c r="L33" s="58">
        <v>879</v>
      </c>
      <c r="M33" s="58">
        <v>879</v>
      </c>
      <c r="N33" s="58">
        <v>879</v>
      </c>
      <c r="O33" s="57" t="s">
        <v>32</v>
      </c>
    </row>
    <row r="34" spans="1:15" ht="62.25" customHeight="1" x14ac:dyDescent="0.25">
      <c r="A34" s="109"/>
      <c r="B34" s="111" t="str">
        <f>[1]Мероприятия!$B$44</f>
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</c>
      <c r="C34" s="131" t="s">
        <v>15</v>
      </c>
      <c r="D34" s="131" t="s">
        <v>15</v>
      </c>
      <c r="E34" s="109" t="s">
        <v>16</v>
      </c>
      <c r="F34" s="125" t="s">
        <v>153</v>
      </c>
      <c r="G34" s="118" t="s">
        <v>134</v>
      </c>
      <c r="H34" s="118"/>
      <c r="I34" s="118"/>
      <c r="J34" s="118"/>
      <c r="K34" s="124">
        <v>2027</v>
      </c>
      <c r="L34" s="109" t="s">
        <v>139</v>
      </c>
      <c r="M34" s="109" t="s">
        <v>140</v>
      </c>
      <c r="N34" s="109" t="s">
        <v>141</v>
      </c>
      <c r="O34" s="119" t="s">
        <v>15</v>
      </c>
    </row>
    <row r="35" spans="1:15" ht="16.5" customHeight="1" x14ac:dyDescent="0.25">
      <c r="A35" s="109"/>
      <c r="B35" s="168"/>
      <c r="C35" s="132"/>
      <c r="D35" s="132"/>
      <c r="E35" s="109"/>
      <c r="F35" s="125"/>
      <c r="G35" s="91" t="s">
        <v>143</v>
      </c>
      <c r="H35" s="91" t="s">
        <v>135</v>
      </c>
      <c r="I35" s="91" t="s">
        <v>136</v>
      </c>
      <c r="J35" s="91" t="s">
        <v>137</v>
      </c>
      <c r="K35" s="125"/>
      <c r="L35" s="109"/>
      <c r="M35" s="109"/>
      <c r="N35" s="109"/>
      <c r="O35" s="120"/>
    </row>
    <row r="36" spans="1:15" ht="14.25" customHeight="1" x14ac:dyDescent="0.25">
      <c r="A36" s="109"/>
      <c r="B36" s="168"/>
      <c r="C36" s="132"/>
      <c r="D36" s="132"/>
      <c r="E36" s="56" t="s">
        <v>41</v>
      </c>
      <c r="F36" s="48" t="s">
        <v>42</v>
      </c>
      <c r="G36" s="23">
        <v>2</v>
      </c>
      <c r="H36" s="23" t="s">
        <v>28</v>
      </c>
      <c r="I36" s="23">
        <v>1</v>
      </c>
      <c r="J36" s="23">
        <v>3</v>
      </c>
      <c r="K36" s="23">
        <v>3</v>
      </c>
      <c r="L36" s="23">
        <v>3</v>
      </c>
      <c r="M36" s="23">
        <v>3</v>
      </c>
      <c r="N36" s="23">
        <v>3</v>
      </c>
      <c r="O36" s="120"/>
    </row>
    <row r="37" spans="1:15" ht="63.75" customHeight="1" x14ac:dyDescent="0.25">
      <c r="A37" s="52" t="s">
        <v>37</v>
      </c>
      <c r="B37" s="50" t="s">
        <v>38</v>
      </c>
      <c r="C37" s="92" t="s">
        <v>138</v>
      </c>
      <c r="D37" s="50" t="s">
        <v>11</v>
      </c>
      <c r="E37" s="21">
        <f>SUM(F37:N37)</f>
        <v>170800</v>
      </c>
      <c r="F37" s="110">
        <v>34160</v>
      </c>
      <c r="G37" s="115"/>
      <c r="H37" s="115"/>
      <c r="I37" s="115"/>
      <c r="J37" s="115"/>
      <c r="K37" s="21">
        <v>34160</v>
      </c>
      <c r="L37" s="58">
        <v>34160</v>
      </c>
      <c r="M37" s="58">
        <v>34160</v>
      </c>
      <c r="N37" s="58">
        <v>34160</v>
      </c>
      <c r="O37" s="19" t="s">
        <v>32</v>
      </c>
    </row>
    <row r="38" spans="1:15" ht="20.25" customHeight="1" x14ac:dyDescent="0.25">
      <c r="A38" s="109"/>
      <c r="B38" s="111" t="str">
        <f>[1]Мероприятия!$B$49</f>
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</c>
      <c r="C38" s="131" t="s">
        <v>15</v>
      </c>
      <c r="D38" s="131" t="s">
        <v>15</v>
      </c>
      <c r="E38" s="109" t="s">
        <v>16</v>
      </c>
      <c r="F38" s="125" t="s">
        <v>153</v>
      </c>
      <c r="G38" s="118" t="s">
        <v>134</v>
      </c>
      <c r="H38" s="118"/>
      <c r="I38" s="118"/>
      <c r="J38" s="118"/>
      <c r="K38" s="124">
        <v>2027</v>
      </c>
      <c r="L38" s="109" t="s">
        <v>139</v>
      </c>
      <c r="M38" s="109" t="s">
        <v>140</v>
      </c>
      <c r="N38" s="109" t="s">
        <v>141</v>
      </c>
      <c r="O38" s="119" t="s">
        <v>15</v>
      </c>
    </row>
    <row r="39" spans="1:15" ht="16.5" customHeight="1" x14ac:dyDescent="0.25">
      <c r="A39" s="109"/>
      <c r="B39" s="168"/>
      <c r="C39" s="132"/>
      <c r="D39" s="132"/>
      <c r="E39" s="109"/>
      <c r="F39" s="125"/>
      <c r="G39" s="91" t="s">
        <v>143</v>
      </c>
      <c r="H39" s="91" t="s">
        <v>135</v>
      </c>
      <c r="I39" s="91" t="s">
        <v>136</v>
      </c>
      <c r="J39" s="91" t="s">
        <v>137</v>
      </c>
      <c r="K39" s="125"/>
      <c r="L39" s="109"/>
      <c r="M39" s="109"/>
      <c r="N39" s="109"/>
      <c r="O39" s="120"/>
    </row>
    <row r="40" spans="1:15" ht="15" customHeight="1" x14ac:dyDescent="0.25">
      <c r="A40" s="109"/>
      <c r="B40" s="168"/>
      <c r="C40" s="132"/>
      <c r="D40" s="132"/>
      <c r="E40" s="56" t="s">
        <v>105</v>
      </c>
      <c r="F40" s="48" t="s">
        <v>98</v>
      </c>
      <c r="G40" s="48" t="s">
        <v>98</v>
      </c>
      <c r="H40" s="48" t="s">
        <v>98</v>
      </c>
      <c r="I40" s="48" t="s">
        <v>98</v>
      </c>
      <c r="J40" s="48" t="s">
        <v>98</v>
      </c>
      <c r="K40" s="48" t="s">
        <v>98</v>
      </c>
      <c r="L40" s="48" t="s">
        <v>98</v>
      </c>
      <c r="M40" s="48" t="s">
        <v>98</v>
      </c>
      <c r="N40" s="48" t="s">
        <v>98</v>
      </c>
      <c r="O40" s="120"/>
    </row>
    <row r="41" spans="1:15" ht="54" customHeight="1" x14ac:dyDescent="0.25">
      <c r="A41" s="52" t="s">
        <v>39</v>
      </c>
      <c r="B41" s="55" t="s">
        <v>40</v>
      </c>
      <c r="C41" s="65" t="s">
        <v>115</v>
      </c>
      <c r="D41" s="50" t="s">
        <v>11</v>
      </c>
      <c r="E41" s="21">
        <f>SUM(F41:N41)</f>
        <v>0</v>
      </c>
      <c r="F41" s="110">
        <v>0</v>
      </c>
      <c r="G41" s="115"/>
      <c r="H41" s="115"/>
      <c r="I41" s="115"/>
      <c r="J41" s="115"/>
      <c r="K41" s="21">
        <v>0</v>
      </c>
      <c r="L41" s="21">
        <v>0</v>
      </c>
      <c r="M41" s="21">
        <v>0</v>
      </c>
      <c r="N41" s="21">
        <v>0</v>
      </c>
      <c r="O41" s="24" t="s">
        <v>32</v>
      </c>
    </row>
    <row r="42" spans="1:15" ht="24" customHeight="1" x14ac:dyDescent="0.25">
      <c r="A42" s="127"/>
      <c r="B42" s="166" t="str">
        <f>[1]Мероприятия!$B$54</f>
        <v>Численность получателей выплаты единовременного поощрения при увольнении муниципального служащего в связи с выходом на пенсию, чел</v>
      </c>
      <c r="C42" s="131" t="s">
        <v>15</v>
      </c>
      <c r="D42" s="131" t="s">
        <v>15</v>
      </c>
      <c r="E42" s="109" t="s">
        <v>16</v>
      </c>
      <c r="F42" s="125" t="s">
        <v>153</v>
      </c>
      <c r="G42" s="118" t="s">
        <v>134</v>
      </c>
      <c r="H42" s="118"/>
      <c r="I42" s="118"/>
      <c r="J42" s="118"/>
      <c r="K42" s="124">
        <v>2027</v>
      </c>
      <c r="L42" s="109" t="s">
        <v>139</v>
      </c>
      <c r="M42" s="109" t="s">
        <v>140</v>
      </c>
      <c r="N42" s="109" t="s">
        <v>141</v>
      </c>
      <c r="O42" s="119" t="s">
        <v>15</v>
      </c>
    </row>
    <row r="43" spans="1:15" ht="14.25" customHeight="1" x14ac:dyDescent="0.25">
      <c r="A43" s="127"/>
      <c r="B43" s="167"/>
      <c r="C43" s="132"/>
      <c r="D43" s="132"/>
      <c r="E43" s="109"/>
      <c r="F43" s="125"/>
      <c r="G43" s="91" t="s">
        <v>143</v>
      </c>
      <c r="H43" s="91" t="s">
        <v>135</v>
      </c>
      <c r="I43" s="91" t="s">
        <v>136</v>
      </c>
      <c r="J43" s="91" t="s">
        <v>137</v>
      </c>
      <c r="K43" s="125"/>
      <c r="L43" s="109"/>
      <c r="M43" s="109"/>
      <c r="N43" s="109"/>
      <c r="O43" s="121"/>
    </row>
    <row r="44" spans="1:15" ht="14.25" customHeight="1" x14ac:dyDescent="0.25">
      <c r="A44" s="127"/>
      <c r="B44" s="167"/>
      <c r="C44" s="132"/>
      <c r="D44" s="132"/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121"/>
    </row>
    <row r="45" spans="1:15" ht="15.75" customHeight="1" x14ac:dyDescent="0.25">
      <c r="A45" s="127" t="s">
        <v>43</v>
      </c>
      <c r="B45" s="126" t="s">
        <v>44</v>
      </c>
      <c r="C45" s="113" t="s">
        <v>138</v>
      </c>
      <c r="D45" s="50" t="s">
        <v>8</v>
      </c>
      <c r="E45" s="26">
        <f t="shared" ref="E45:E50" si="4">SUM(F45:N45)</f>
        <v>0</v>
      </c>
      <c r="F45" s="116">
        <f>SUM(F46:J47)</f>
        <v>0</v>
      </c>
      <c r="G45" s="115"/>
      <c r="H45" s="115"/>
      <c r="I45" s="115"/>
      <c r="J45" s="115"/>
      <c r="K45" s="26">
        <f>SUM(K46:K47)</f>
        <v>0</v>
      </c>
      <c r="L45" s="26">
        <f>SUM(L46:L47)</f>
        <v>0</v>
      </c>
      <c r="M45" s="26">
        <f>SUM(M46:M47)</f>
        <v>0</v>
      </c>
      <c r="N45" s="26">
        <f>SUM(N46:N47)</f>
        <v>0</v>
      </c>
      <c r="O45" s="119" t="s">
        <v>9</v>
      </c>
    </row>
    <row r="46" spans="1:15" ht="41.25" customHeight="1" x14ac:dyDescent="0.25">
      <c r="A46" s="127"/>
      <c r="B46" s="126"/>
      <c r="C46" s="113"/>
      <c r="D46" s="50" t="s">
        <v>10</v>
      </c>
      <c r="E46" s="21">
        <f t="shared" si="4"/>
        <v>0</v>
      </c>
      <c r="F46" s="110">
        <f>F49</f>
        <v>0</v>
      </c>
      <c r="G46" s="115"/>
      <c r="H46" s="115"/>
      <c r="I46" s="115"/>
      <c r="J46" s="115"/>
      <c r="K46" s="21">
        <f>K49</f>
        <v>0</v>
      </c>
      <c r="L46" s="21">
        <f t="shared" ref="L46:N47" si="5">L49</f>
        <v>0</v>
      </c>
      <c r="M46" s="21">
        <f>M49</f>
        <v>0</v>
      </c>
      <c r="N46" s="21">
        <f t="shared" si="5"/>
        <v>0</v>
      </c>
      <c r="O46" s="121"/>
    </row>
    <row r="47" spans="1:15" ht="42" customHeight="1" x14ac:dyDescent="0.25">
      <c r="A47" s="127"/>
      <c r="B47" s="126"/>
      <c r="C47" s="113"/>
      <c r="D47" s="50" t="s">
        <v>11</v>
      </c>
      <c r="E47" s="21">
        <f t="shared" si="4"/>
        <v>0</v>
      </c>
      <c r="F47" s="110">
        <f>F50</f>
        <v>0</v>
      </c>
      <c r="G47" s="115"/>
      <c r="H47" s="115"/>
      <c r="I47" s="115"/>
      <c r="J47" s="115"/>
      <c r="K47" s="21">
        <f>K50</f>
        <v>0</v>
      </c>
      <c r="L47" s="21">
        <f t="shared" si="5"/>
        <v>0</v>
      </c>
      <c r="M47" s="21">
        <f t="shared" si="5"/>
        <v>0</v>
      </c>
      <c r="N47" s="21">
        <f t="shared" si="5"/>
        <v>0</v>
      </c>
      <c r="O47" s="121"/>
    </row>
    <row r="48" spans="1:15" ht="13.5" customHeight="1" x14ac:dyDescent="0.25">
      <c r="A48" s="127" t="s">
        <v>45</v>
      </c>
      <c r="B48" s="111" t="s">
        <v>159</v>
      </c>
      <c r="C48" s="113" t="s">
        <v>138</v>
      </c>
      <c r="D48" s="50" t="s">
        <v>8</v>
      </c>
      <c r="E48" s="21">
        <f t="shared" si="4"/>
        <v>0</v>
      </c>
      <c r="F48" s="110">
        <f>SUM(F49:J50)</f>
        <v>0</v>
      </c>
      <c r="G48" s="115"/>
      <c r="H48" s="115"/>
      <c r="I48" s="115"/>
      <c r="J48" s="115"/>
      <c r="K48" s="21">
        <f>SUM(K49:K50)</f>
        <v>0</v>
      </c>
      <c r="L48" s="21">
        <f>SUM(L49:L50)</f>
        <v>0</v>
      </c>
      <c r="M48" s="21">
        <f t="shared" ref="M48:N48" si="6">SUM(M49:M50)</f>
        <v>0</v>
      </c>
      <c r="N48" s="21">
        <f t="shared" si="6"/>
        <v>0</v>
      </c>
      <c r="O48" s="186" t="s">
        <v>46</v>
      </c>
    </row>
    <row r="49" spans="1:17" ht="39" customHeight="1" x14ac:dyDescent="0.25">
      <c r="A49" s="127"/>
      <c r="B49" s="111"/>
      <c r="C49" s="113"/>
      <c r="D49" s="50" t="s">
        <v>10</v>
      </c>
      <c r="E49" s="21">
        <f t="shared" si="4"/>
        <v>0</v>
      </c>
      <c r="F49" s="110">
        <v>0</v>
      </c>
      <c r="G49" s="115"/>
      <c r="H49" s="115"/>
      <c r="I49" s="115"/>
      <c r="J49" s="115"/>
      <c r="K49" s="21">
        <v>0</v>
      </c>
      <c r="L49" s="21">
        <v>0</v>
      </c>
      <c r="M49" s="21">
        <v>0</v>
      </c>
      <c r="N49" s="21">
        <v>0</v>
      </c>
      <c r="O49" s="186"/>
    </row>
    <row r="50" spans="1:17" ht="40.5" customHeight="1" x14ac:dyDescent="0.25">
      <c r="A50" s="127"/>
      <c r="B50" s="111"/>
      <c r="C50" s="113"/>
      <c r="D50" s="50" t="s">
        <v>11</v>
      </c>
      <c r="E50" s="21">
        <f t="shared" si="4"/>
        <v>0</v>
      </c>
      <c r="F50" s="110">
        <v>0</v>
      </c>
      <c r="G50" s="115"/>
      <c r="H50" s="115"/>
      <c r="I50" s="115"/>
      <c r="J50" s="115"/>
      <c r="K50" s="21">
        <v>0</v>
      </c>
      <c r="L50" s="21">
        <v>0</v>
      </c>
      <c r="M50" s="21">
        <v>0</v>
      </c>
      <c r="N50" s="21">
        <v>0</v>
      </c>
      <c r="O50" s="186"/>
    </row>
    <row r="51" spans="1:17" ht="15.75" customHeight="1" x14ac:dyDescent="0.25">
      <c r="A51" s="127"/>
      <c r="B51" s="111" t="s">
        <v>160</v>
      </c>
      <c r="C51" s="131" t="s">
        <v>15</v>
      </c>
      <c r="D51" s="131" t="s">
        <v>15</v>
      </c>
      <c r="E51" s="110" t="s">
        <v>16</v>
      </c>
      <c r="F51" s="125" t="s">
        <v>153</v>
      </c>
      <c r="G51" s="118" t="s">
        <v>134</v>
      </c>
      <c r="H51" s="118"/>
      <c r="I51" s="118"/>
      <c r="J51" s="118"/>
      <c r="K51" s="109" t="s">
        <v>142</v>
      </c>
      <c r="L51" s="109" t="s">
        <v>139</v>
      </c>
      <c r="M51" s="109" t="s">
        <v>140</v>
      </c>
      <c r="N51" s="109" t="s">
        <v>141</v>
      </c>
      <c r="O51" s="112" t="s">
        <v>9</v>
      </c>
    </row>
    <row r="52" spans="1:17" ht="14.25" customHeight="1" x14ac:dyDescent="0.25">
      <c r="A52" s="127"/>
      <c r="B52" s="111"/>
      <c r="C52" s="132"/>
      <c r="D52" s="132"/>
      <c r="E52" s="110"/>
      <c r="F52" s="125"/>
      <c r="G52" s="91" t="s">
        <v>143</v>
      </c>
      <c r="H52" s="91" t="s">
        <v>135</v>
      </c>
      <c r="I52" s="91" t="s">
        <v>136</v>
      </c>
      <c r="J52" s="91" t="s">
        <v>137</v>
      </c>
      <c r="K52" s="109"/>
      <c r="L52" s="109"/>
      <c r="M52" s="109"/>
      <c r="N52" s="109"/>
      <c r="O52" s="112"/>
    </row>
    <row r="53" spans="1:17" ht="15" customHeight="1" x14ac:dyDescent="0.25">
      <c r="A53" s="127"/>
      <c r="B53" s="111"/>
      <c r="C53" s="132"/>
      <c r="D53" s="132"/>
      <c r="E53" s="48" t="s">
        <v>34</v>
      </c>
      <c r="F53" s="23">
        <v>2</v>
      </c>
      <c r="G53" s="23">
        <v>2</v>
      </c>
      <c r="H53" s="23">
        <v>2</v>
      </c>
      <c r="I53" s="23">
        <v>2</v>
      </c>
      <c r="J53" s="23">
        <v>2</v>
      </c>
      <c r="K53" s="23">
        <v>2</v>
      </c>
      <c r="L53" s="48" t="s">
        <v>34</v>
      </c>
      <c r="M53" s="48" t="s">
        <v>34</v>
      </c>
      <c r="N53" s="48" t="s">
        <v>34</v>
      </c>
      <c r="O53" s="112"/>
    </row>
    <row r="54" spans="1:17" ht="15" customHeight="1" x14ac:dyDescent="0.25">
      <c r="A54" s="126" t="s">
        <v>47</v>
      </c>
      <c r="B54" s="126"/>
      <c r="C54" s="126"/>
      <c r="D54" s="51" t="s">
        <v>16</v>
      </c>
      <c r="E54" s="82">
        <f>SUM(F54:N54)</f>
        <v>1546490</v>
      </c>
      <c r="F54" s="116">
        <f>SUM(F55:J56)</f>
        <v>309298</v>
      </c>
      <c r="G54" s="115"/>
      <c r="H54" s="115"/>
      <c r="I54" s="115"/>
      <c r="J54" s="115"/>
      <c r="K54" s="26">
        <f>SUM(K55:K56)</f>
        <v>309298</v>
      </c>
      <c r="L54" s="26">
        <f>SUM(L55:L56)</f>
        <v>309298</v>
      </c>
      <c r="M54" s="26">
        <f t="shared" ref="M54:N54" si="7">SUM(M55:M56)</f>
        <v>309298</v>
      </c>
      <c r="N54" s="26">
        <f t="shared" si="7"/>
        <v>309298</v>
      </c>
      <c r="O54" s="112" t="s">
        <v>9</v>
      </c>
    </row>
    <row r="55" spans="1:17" ht="38.25" x14ac:dyDescent="0.25">
      <c r="A55" s="126"/>
      <c r="B55" s="126"/>
      <c r="C55" s="126"/>
      <c r="D55" s="49" t="s">
        <v>10</v>
      </c>
      <c r="E55" s="26">
        <f>SUM(F55:N55)</f>
        <v>0</v>
      </c>
      <c r="F55" s="116">
        <f>F11+F46</f>
        <v>0</v>
      </c>
      <c r="G55" s="115"/>
      <c r="H55" s="115"/>
      <c r="I55" s="115"/>
      <c r="J55" s="115"/>
      <c r="K55" s="26">
        <f>K11+K46</f>
        <v>0</v>
      </c>
      <c r="L55" s="26">
        <f>L11+L49</f>
        <v>0</v>
      </c>
      <c r="M55" s="26">
        <f t="shared" ref="M55:N55" si="8">M11+M49</f>
        <v>0</v>
      </c>
      <c r="N55" s="26">
        <f t="shared" si="8"/>
        <v>0</v>
      </c>
      <c r="O55" s="112"/>
    </row>
    <row r="56" spans="1:17" ht="38.25" x14ac:dyDescent="0.25">
      <c r="A56" s="126"/>
      <c r="B56" s="126"/>
      <c r="C56" s="126"/>
      <c r="D56" s="49" t="s">
        <v>11</v>
      </c>
      <c r="E56" s="82">
        <f>SUM(F56:N56)</f>
        <v>1546490</v>
      </c>
      <c r="F56" s="116">
        <f>F12+F19+F28+F47</f>
        <v>309298</v>
      </c>
      <c r="G56" s="115"/>
      <c r="H56" s="115"/>
      <c r="I56" s="115"/>
      <c r="J56" s="115"/>
      <c r="K56" s="26">
        <f>K12+K19+K28+K47</f>
        <v>309298</v>
      </c>
      <c r="L56" s="26">
        <f>L12+L19+L28+L47</f>
        <v>309298</v>
      </c>
      <c r="M56" s="26">
        <f t="shared" ref="M56:N56" si="9">M12+M19+M28+M47</f>
        <v>309298</v>
      </c>
      <c r="N56" s="26">
        <f t="shared" si="9"/>
        <v>309298</v>
      </c>
      <c r="O56" s="112"/>
    </row>
    <row r="57" spans="1:17" ht="24" customHeight="1" x14ac:dyDescent="0.25">
      <c r="A57" s="141" t="s">
        <v>48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</row>
    <row r="58" spans="1:17" ht="15" customHeight="1" x14ac:dyDescent="0.25">
      <c r="A58" s="169" t="s">
        <v>49</v>
      </c>
      <c r="B58" s="187" t="s">
        <v>50</v>
      </c>
      <c r="C58" s="113" t="s">
        <v>138</v>
      </c>
      <c r="D58" s="19" t="s">
        <v>8</v>
      </c>
      <c r="E58" s="26">
        <f t="shared" ref="E58:E66" si="10">SUM(F58:N58)</f>
        <v>347635.58000000007</v>
      </c>
      <c r="F58" s="154">
        <f>SUM(F59:J60)</f>
        <v>107222.94</v>
      </c>
      <c r="G58" s="137"/>
      <c r="H58" s="137"/>
      <c r="I58" s="137"/>
      <c r="J58" s="137"/>
      <c r="K58" s="43">
        <f>SUM(K59:K60)</f>
        <v>60103.16</v>
      </c>
      <c r="L58" s="18">
        <f>SUM(L59:L60)</f>
        <v>60103.16</v>
      </c>
      <c r="M58" s="18">
        <f t="shared" ref="M58:N58" si="11">SUM(M59:M60)</f>
        <v>60103.16</v>
      </c>
      <c r="N58" s="18">
        <f t="shared" si="11"/>
        <v>60103.16</v>
      </c>
      <c r="O58" s="112" t="s">
        <v>9</v>
      </c>
    </row>
    <row r="59" spans="1:17" ht="38.25" x14ac:dyDescent="0.25">
      <c r="A59" s="169"/>
      <c r="B59" s="187"/>
      <c r="C59" s="113"/>
      <c r="D59" s="19" t="s">
        <v>10</v>
      </c>
      <c r="E59" s="21">
        <f t="shared" si="10"/>
        <v>116345</v>
      </c>
      <c r="F59" s="136">
        <f>F62+F65</f>
        <v>23269</v>
      </c>
      <c r="G59" s="137"/>
      <c r="H59" s="137"/>
      <c r="I59" s="137"/>
      <c r="J59" s="137"/>
      <c r="K59" s="70">
        <f>K62+K65</f>
        <v>23269</v>
      </c>
      <c r="L59" s="79">
        <f t="shared" ref="L59:N59" si="12">L62+L65</f>
        <v>23269</v>
      </c>
      <c r="M59" s="79">
        <f t="shared" si="12"/>
        <v>23269</v>
      </c>
      <c r="N59" s="79">
        <f t="shared" si="12"/>
        <v>23269</v>
      </c>
      <c r="O59" s="112"/>
    </row>
    <row r="60" spans="1:17" ht="41.25" customHeight="1" x14ac:dyDescent="0.25">
      <c r="A60" s="169"/>
      <c r="B60" s="187"/>
      <c r="C60" s="113"/>
      <c r="D60" s="19" t="s">
        <v>11</v>
      </c>
      <c r="E60" s="21">
        <f t="shared" si="10"/>
        <v>231290.58000000002</v>
      </c>
      <c r="F60" s="145">
        <f>F63+F66+F71+F72+F73</f>
        <v>83953.94</v>
      </c>
      <c r="G60" s="146"/>
      <c r="H60" s="146"/>
      <c r="I60" s="146"/>
      <c r="J60" s="147"/>
      <c r="K60" s="70">
        <f>K63+K66+K72+K73</f>
        <v>36834.160000000003</v>
      </c>
      <c r="L60" s="79">
        <f>L63+L66+L72+L73</f>
        <v>36834.160000000003</v>
      </c>
      <c r="M60" s="79">
        <f>M63+M66+M72+M73</f>
        <v>36834.160000000003</v>
      </c>
      <c r="N60" s="79">
        <f>N63+N66+N72+N73</f>
        <v>36834.160000000003</v>
      </c>
      <c r="O60" s="112"/>
    </row>
    <row r="61" spans="1:17" ht="15" customHeight="1" x14ac:dyDescent="0.25">
      <c r="A61" s="169" t="s">
        <v>12</v>
      </c>
      <c r="B61" s="186" t="s">
        <v>51</v>
      </c>
      <c r="C61" s="112" t="s">
        <v>138</v>
      </c>
      <c r="D61" s="69" t="s">
        <v>8</v>
      </c>
      <c r="E61" s="68">
        <f t="shared" si="10"/>
        <v>183900</v>
      </c>
      <c r="F61" s="154">
        <f>SUM(F62:J63)</f>
        <v>36780</v>
      </c>
      <c r="G61" s="226"/>
      <c r="H61" s="226"/>
      <c r="I61" s="226"/>
      <c r="J61" s="226"/>
      <c r="K61" s="46">
        <f>SUM(K62:K63)</f>
        <v>36780</v>
      </c>
      <c r="L61" s="46">
        <f>SUM(L62:L63)</f>
        <v>36780</v>
      </c>
      <c r="M61" s="46">
        <f t="shared" ref="M61:N61" si="13">SUM(M62:M63)</f>
        <v>36780</v>
      </c>
      <c r="N61" s="46">
        <f t="shared" si="13"/>
        <v>36780</v>
      </c>
      <c r="O61" s="186" t="s">
        <v>52</v>
      </c>
    </row>
    <row r="62" spans="1:17" ht="41.25" customHeight="1" x14ac:dyDescent="0.25">
      <c r="A62" s="169"/>
      <c r="B62" s="186"/>
      <c r="C62" s="112"/>
      <c r="D62" s="19" t="s">
        <v>10</v>
      </c>
      <c r="E62" s="21">
        <f t="shared" si="10"/>
        <v>108188.231</v>
      </c>
      <c r="F62" s="136">
        <v>21637.646199999999</v>
      </c>
      <c r="G62" s="137"/>
      <c r="H62" s="137"/>
      <c r="I62" s="137"/>
      <c r="J62" s="137"/>
      <c r="K62" s="44">
        <v>21637.646199999999</v>
      </c>
      <c r="L62" s="80">
        <v>21637.646199999999</v>
      </c>
      <c r="M62" s="80">
        <v>21637.646199999999</v>
      </c>
      <c r="N62" s="80">
        <v>21637.646199999999</v>
      </c>
      <c r="O62" s="186"/>
    </row>
    <row r="63" spans="1:17" ht="42" customHeight="1" x14ac:dyDescent="0.25">
      <c r="A63" s="169"/>
      <c r="B63" s="186"/>
      <c r="C63" s="112"/>
      <c r="D63" s="19" t="s">
        <v>11</v>
      </c>
      <c r="E63" s="21">
        <f t="shared" si="10"/>
        <v>75711.769</v>
      </c>
      <c r="F63" s="136">
        <v>15142.353800000001</v>
      </c>
      <c r="G63" s="136"/>
      <c r="H63" s="136"/>
      <c r="I63" s="136"/>
      <c r="J63" s="136"/>
      <c r="K63" s="80">
        <v>15142.353800000001</v>
      </c>
      <c r="L63" s="80">
        <v>15142.353800000001</v>
      </c>
      <c r="M63" s="80">
        <v>15142.353800000001</v>
      </c>
      <c r="N63" s="80">
        <v>15142.353800000001</v>
      </c>
      <c r="O63" s="186"/>
      <c r="Q63" s="77"/>
    </row>
    <row r="64" spans="1:17" x14ac:dyDescent="0.25">
      <c r="A64" s="169"/>
      <c r="B64" s="186"/>
      <c r="C64" s="112"/>
      <c r="D64" s="69" t="s">
        <v>8</v>
      </c>
      <c r="E64" s="68">
        <f>SUM(F64:N64)</f>
        <v>13865</v>
      </c>
      <c r="F64" s="116">
        <f>SUM(F65:J66)</f>
        <v>2773</v>
      </c>
      <c r="G64" s="225"/>
      <c r="H64" s="225"/>
      <c r="I64" s="225"/>
      <c r="J64" s="225"/>
      <c r="K64" s="46">
        <f>SUM(K65:K66)</f>
        <v>2773</v>
      </c>
      <c r="L64" s="46">
        <f>SUM(L65:L66)</f>
        <v>2773</v>
      </c>
      <c r="M64" s="46">
        <f t="shared" ref="M64:N64" si="14">SUM(M65:M66)</f>
        <v>2773</v>
      </c>
      <c r="N64" s="46">
        <f t="shared" si="14"/>
        <v>2773</v>
      </c>
      <c r="O64" s="186" t="s">
        <v>53</v>
      </c>
    </row>
    <row r="65" spans="1:22" ht="39.75" customHeight="1" x14ac:dyDescent="0.25">
      <c r="A65" s="169"/>
      <c r="B65" s="186"/>
      <c r="C65" s="112"/>
      <c r="D65" s="19" t="s">
        <v>10</v>
      </c>
      <c r="E65" s="21">
        <f t="shared" si="10"/>
        <v>8156.7690000000002</v>
      </c>
      <c r="F65" s="136">
        <v>1631.3538000000001</v>
      </c>
      <c r="G65" s="137"/>
      <c r="H65" s="137"/>
      <c r="I65" s="137"/>
      <c r="J65" s="137"/>
      <c r="K65" s="44">
        <v>1631.3538000000001</v>
      </c>
      <c r="L65" s="67">
        <v>1631.3538000000001</v>
      </c>
      <c r="M65" s="72">
        <v>1631.3538000000001</v>
      </c>
      <c r="N65" s="72">
        <v>1631.3538000000001</v>
      </c>
      <c r="O65" s="186"/>
    </row>
    <row r="66" spans="1:22" ht="37.5" customHeight="1" x14ac:dyDescent="0.25">
      <c r="A66" s="169"/>
      <c r="B66" s="186"/>
      <c r="C66" s="112"/>
      <c r="D66" s="19" t="s">
        <v>11</v>
      </c>
      <c r="E66" s="21">
        <f t="shared" si="10"/>
        <v>5708.2309999999998</v>
      </c>
      <c r="F66" s="136">
        <v>1141.6461999999999</v>
      </c>
      <c r="G66" s="137"/>
      <c r="H66" s="137"/>
      <c r="I66" s="137"/>
      <c r="J66" s="137"/>
      <c r="K66" s="44">
        <v>1141.6461999999999</v>
      </c>
      <c r="L66" s="67">
        <v>1141.6461999999999</v>
      </c>
      <c r="M66" s="72">
        <v>1141.6461999999999</v>
      </c>
      <c r="N66" s="72">
        <v>1141.6461999999999</v>
      </c>
      <c r="O66" s="186"/>
      <c r="Q66" s="30"/>
      <c r="R66" s="33"/>
      <c r="S66" s="33"/>
      <c r="T66" s="33"/>
      <c r="U66" s="33"/>
      <c r="V66" s="33"/>
    </row>
    <row r="67" spans="1:22" ht="43.5" customHeight="1" x14ac:dyDescent="0.25">
      <c r="A67" s="175"/>
      <c r="B67" s="205" t="s">
        <v>126</v>
      </c>
      <c r="C67" s="133" t="s">
        <v>15</v>
      </c>
      <c r="D67" s="133" t="s">
        <v>15</v>
      </c>
      <c r="E67" s="174" t="s">
        <v>16</v>
      </c>
      <c r="F67" s="125" t="s">
        <v>153</v>
      </c>
      <c r="G67" s="118" t="s">
        <v>134</v>
      </c>
      <c r="H67" s="118"/>
      <c r="I67" s="118"/>
      <c r="J67" s="118"/>
      <c r="K67" s="161">
        <v>2027</v>
      </c>
      <c r="L67" s="109" t="s">
        <v>139</v>
      </c>
      <c r="M67" s="109" t="s">
        <v>140</v>
      </c>
      <c r="N67" s="109" t="s">
        <v>141</v>
      </c>
      <c r="O67" s="112" t="s">
        <v>9</v>
      </c>
      <c r="Q67" s="30"/>
      <c r="R67" s="33"/>
      <c r="S67" s="33"/>
      <c r="T67" s="33"/>
      <c r="U67" s="33"/>
      <c r="V67" s="33"/>
    </row>
    <row r="68" spans="1:22" ht="15" customHeight="1" x14ac:dyDescent="0.25">
      <c r="A68" s="176"/>
      <c r="B68" s="206"/>
      <c r="C68" s="134"/>
      <c r="D68" s="134"/>
      <c r="E68" s="183"/>
      <c r="F68" s="125"/>
      <c r="G68" s="91" t="s">
        <v>143</v>
      </c>
      <c r="H68" s="91" t="s">
        <v>135</v>
      </c>
      <c r="I68" s="91" t="s">
        <v>136</v>
      </c>
      <c r="J68" s="91" t="s">
        <v>137</v>
      </c>
      <c r="K68" s="162"/>
      <c r="L68" s="109"/>
      <c r="M68" s="109"/>
      <c r="N68" s="109"/>
      <c r="O68" s="112"/>
      <c r="Q68" s="30"/>
      <c r="R68" s="33"/>
      <c r="S68" s="33"/>
      <c r="T68" s="33"/>
      <c r="U68" s="33"/>
      <c r="V68" s="33"/>
    </row>
    <row r="69" spans="1:22" ht="12.75" customHeight="1" x14ac:dyDescent="0.25">
      <c r="A69" s="177"/>
      <c r="B69" s="207"/>
      <c r="C69" s="135"/>
      <c r="D69" s="135"/>
      <c r="E69" s="73" t="s">
        <v>147</v>
      </c>
      <c r="F69" s="75" t="s">
        <v>100</v>
      </c>
      <c r="G69" s="23" t="s">
        <v>28</v>
      </c>
      <c r="H69" s="23">
        <v>142</v>
      </c>
      <c r="I69" s="23">
        <v>401</v>
      </c>
      <c r="J69" s="23">
        <v>401</v>
      </c>
      <c r="K69" s="73" t="s">
        <v>101</v>
      </c>
      <c r="L69" s="20" t="s">
        <v>102</v>
      </c>
      <c r="M69" s="20" t="s">
        <v>102</v>
      </c>
      <c r="N69" s="20" t="s">
        <v>102</v>
      </c>
      <c r="O69" s="112"/>
      <c r="Q69" s="30"/>
      <c r="R69" s="33"/>
      <c r="S69" s="33"/>
      <c r="T69" s="33"/>
      <c r="U69" s="33"/>
      <c r="V69" s="33"/>
    </row>
    <row r="70" spans="1:22" ht="14.25" customHeight="1" x14ac:dyDescent="0.25">
      <c r="A70" s="175" t="s">
        <v>54</v>
      </c>
      <c r="B70" s="150" t="s">
        <v>120</v>
      </c>
      <c r="C70" s="156" t="s">
        <v>138</v>
      </c>
      <c r="D70" s="89" t="s">
        <v>8</v>
      </c>
      <c r="E70" s="83">
        <f t="shared" ref="E70:E75" si="15">SUM(F70:N70)</f>
        <v>149870.58000000002</v>
      </c>
      <c r="F70" s="208">
        <f>F71+F72+F73</f>
        <v>67669.94</v>
      </c>
      <c r="G70" s="209"/>
      <c r="H70" s="209"/>
      <c r="I70" s="209"/>
      <c r="J70" s="210"/>
      <c r="K70" s="90">
        <f>K72+K73</f>
        <v>20550.16</v>
      </c>
      <c r="L70" s="90">
        <f>L72+L73</f>
        <v>20550.16</v>
      </c>
      <c r="M70" s="90">
        <f>M72+M73</f>
        <v>20550.16</v>
      </c>
      <c r="N70" s="90">
        <f>N72+N73</f>
        <v>20550.16</v>
      </c>
      <c r="O70" s="78"/>
      <c r="Q70" s="30"/>
      <c r="R70" s="33"/>
      <c r="S70" s="33"/>
      <c r="T70" s="33"/>
      <c r="U70" s="33"/>
      <c r="V70" s="33"/>
    </row>
    <row r="71" spans="1:22" ht="43.5" customHeight="1" x14ac:dyDescent="0.25">
      <c r="A71" s="176"/>
      <c r="B71" s="151"/>
      <c r="C71" s="157"/>
      <c r="D71" s="101" t="s">
        <v>11</v>
      </c>
      <c r="E71" s="99">
        <f t="shared" si="15"/>
        <v>8723.7999999999993</v>
      </c>
      <c r="F71" s="239">
        <v>8723.7999999999993</v>
      </c>
      <c r="G71" s="240"/>
      <c r="H71" s="240"/>
      <c r="I71" s="240"/>
      <c r="J71" s="241"/>
      <c r="K71" s="103">
        <v>0</v>
      </c>
      <c r="L71" s="103">
        <v>0</v>
      </c>
      <c r="M71" s="103">
        <v>0</v>
      </c>
      <c r="N71" s="103">
        <v>0</v>
      </c>
      <c r="O71" s="100" t="s">
        <v>52</v>
      </c>
      <c r="Q71" s="30"/>
      <c r="R71" s="33"/>
      <c r="S71" s="33"/>
      <c r="T71" s="33"/>
      <c r="U71" s="33"/>
      <c r="V71" s="33"/>
    </row>
    <row r="72" spans="1:22" ht="42.75" customHeight="1" x14ac:dyDescent="0.25">
      <c r="A72" s="214"/>
      <c r="B72" s="188"/>
      <c r="C72" s="184"/>
      <c r="D72" s="76" t="s">
        <v>11</v>
      </c>
      <c r="E72" s="74">
        <f t="shared" si="15"/>
        <v>88266.780000000013</v>
      </c>
      <c r="F72" s="110">
        <v>48370.14</v>
      </c>
      <c r="G72" s="117"/>
      <c r="H72" s="117"/>
      <c r="I72" s="117"/>
      <c r="J72" s="117"/>
      <c r="K72" s="74">
        <v>9974.16</v>
      </c>
      <c r="L72" s="74">
        <v>9974.16</v>
      </c>
      <c r="M72" s="74">
        <v>9974.16</v>
      </c>
      <c r="N72" s="74">
        <v>9974.16</v>
      </c>
      <c r="O72" s="19" t="s">
        <v>52</v>
      </c>
    </row>
    <row r="73" spans="1:22" ht="39" customHeight="1" x14ac:dyDescent="0.25">
      <c r="A73" s="215"/>
      <c r="B73" s="189"/>
      <c r="C73" s="185"/>
      <c r="D73" s="76" t="s">
        <v>11</v>
      </c>
      <c r="E73" s="74">
        <f t="shared" si="15"/>
        <v>52880</v>
      </c>
      <c r="F73" s="110">
        <v>10576</v>
      </c>
      <c r="G73" s="117"/>
      <c r="H73" s="117"/>
      <c r="I73" s="117"/>
      <c r="J73" s="117"/>
      <c r="K73" s="74">
        <v>10576</v>
      </c>
      <c r="L73" s="74">
        <v>10576</v>
      </c>
      <c r="M73" s="74">
        <v>10576</v>
      </c>
      <c r="N73" s="74">
        <v>10576</v>
      </c>
      <c r="O73" s="19" t="s">
        <v>53</v>
      </c>
      <c r="Q73" s="33"/>
      <c r="R73" s="33"/>
      <c r="S73" s="33"/>
      <c r="T73" s="33"/>
      <c r="U73" s="33"/>
      <c r="V73" s="33"/>
    </row>
    <row r="74" spans="1:22" ht="39" customHeight="1" x14ac:dyDescent="0.25">
      <c r="A74" s="211" t="s">
        <v>167</v>
      </c>
      <c r="B74" s="150" t="s">
        <v>172</v>
      </c>
      <c r="C74" s="213"/>
      <c r="D74" s="106" t="s">
        <v>11</v>
      </c>
      <c r="E74" s="104">
        <f t="shared" si="15"/>
        <v>88266.780000000013</v>
      </c>
      <c r="F74" s="145">
        <v>48370.14</v>
      </c>
      <c r="G74" s="146"/>
      <c r="H74" s="146"/>
      <c r="I74" s="146"/>
      <c r="J74" s="147"/>
      <c r="K74" s="104">
        <v>9974.16</v>
      </c>
      <c r="L74" s="104">
        <v>9974.16</v>
      </c>
      <c r="M74" s="104">
        <v>9974.16</v>
      </c>
      <c r="N74" s="104">
        <v>9974.16</v>
      </c>
      <c r="O74" s="24" t="s">
        <v>52</v>
      </c>
      <c r="Q74" s="33"/>
      <c r="R74" s="33"/>
      <c r="S74" s="33"/>
      <c r="T74" s="33"/>
      <c r="U74" s="33"/>
      <c r="V74" s="33"/>
    </row>
    <row r="75" spans="1:22" ht="39" customHeight="1" x14ac:dyDescent="0.25">
      <c r="A75" s="212"/>
      <c r="B75" s="151"/>
      <c r="C75" s="185"/>
      <c r="D75" s="106" t="s">
        <v>11</v>
      </c>
      <c r="E75" s="104">
        <f t="shared" si="15"/>
        <v>52880</v>
      </c>
      <c r="F75" s="145">
        <v>10576</v>
      </c>
      <c r="G75" s="146"/>
      <c r="H75" s="146"/>
      <c r="I75" s="146"/>
      <c r="J75" s="147"/>
      <c r="K75" s="104">
        <v>10576</v>
      </c>
      <c r="L75" s="104">
        <v>10576</v>
      </c>
      <c r="M75" s="104">
        <v>10576</v>
      </c>
      <c r="N75" s="104">
        <v>10576</v>
      </c>
      <c r="O75" s="105" t="s">
        <v>53</v>
      </c>
      <c r="Q75" s="33"/>
      <c r="R75" s="33"/>
      <c r="S75" s="33"/>
      <c r="T75" s="33"/>
      <c r="U75" s="33"/>
      <c r="V75" s="33"/>
    </row>
    <row r="76" spans="1:22" ht="33" customHeight="1" x14ac:dyDescent="0.25">
      <c r="A76" s="170"/>
      <c r="B76" s="150" t="s">
        <v>127</v>
      </c>
      <c r="C76" s="133" t="s">
        <v>15</v>
      </c>
      <c r="D76" s="133" t="s">
        <v>15</v>
      </c>
      <c r="E76" s="174" t="s">
        <v>16</v>
      </c>
      <c r="F76" s="200" t="s">
        <v>153</v>
      </c>
      <c r="G76" s="192" t="s">
        <v>134</v>
      </c>
      <c r="H76" s="193"/>
      <c r="I76" s="193"/>
      <c r="J76" s="194"/>
      <c r="K76" s="200">
        <v>2027</v>
      </c>
      <c r="L76" s="174" t="s">
        <v>139</v>
      </c>
      <c r="M76" s="174" t="s">
        <v>140</v>
      </c>
      <c r="N76" s="174" t="s">
        <v>141</v>
      </c>
      <c r="O76" s="195" t="s">
        <v>9</v>
      </c>
      <c r="Q76" s="33"/>
      <c r="R76" s="33"/>
      <c r="S76" s="33"/>
      <c r="T76" s="33"/>
      <c r="U76" s="33"/>
      <c r="V76" s="33"/>
    </row>
    <row r="77" spans="1:22" ht="17.25" customHeight="1" x14ac:dyDescent="0.25">
      <c r="A77" s="171"/>
      <c r="B77" s="151"/>
      <c r="C77" s="134"/>
      <c r="D77" s="134"/>
      <c r="E77" s="183"/>
      <c r="F77" s="201"/>
      <c r="G77" s="91" t="s">
        <v>143</v>
      </c>
      <c r="H77" s="91" t="s">
        <v>135</v>
      </c>
      <c r="I77" s="91" t="s">
        <v>136</v>
      </c>
      <c r="J77" s="91" t="s">
        <v>137</v>
      </c>
      <c r="K77" s="201"/>
      <c r="L77" s="183"/>
      <c r="M77" s="183"/>
      <c r="N77" s="183"/>
      <c r="O77" s="196"/>
      <c r="Q77" s="33"/>
      <c r="R77" s="33"/>
      <c r="S77" s="33"/>
      <c r="T77" s="33"/>
      <c r="U77" s="33"/>
      <c r="V77" s="33"/>
    </row>
    <row r="78" spans="1:22" ht="15.75" customHeight="1" x14ac:dyDescent="0.25">
      <c r="A78" s="172"/>
      <c r="B78" s="152"/>
      <c r="C78" s="135"/>
      <c r="D78" s="135"/>
      <c r="E78" s="102" t="s">
        <v>166</v>
      </c>
      <c r="F78" s="102" t="s">
        <v>165</v>
      </c>
      <c r="G78" s="23" t="s">
        <v>28</v>
      </c>
      <c r="H78" s="31">
        <v>5906</v>
      </c>
      <c r="I78" s="63">
        <v>5906</v>
      </c>
      <c r="J78" s="31">
        <v>5906</v>
      </c>
      <c r="K78" s="75" t="s">
        <v>55</v>
      </c>
      <c r="L78" s="75" t="s">
        <v>55</v>
      </c>
      <c r="M78" s="75" t="s">
        <v>55</v>
      </c>
      <c r="N78" s="75" t="s">
        <v>55</v>
      </c>
      <c r="O78" s="197"/>
      <c r="Q78" s="33"/>
      <c r="R78" s="33"/>
      <c r="S78" s="33"/>
      <c r="T78" s="33"/>
      <c r="U78" s="33"/>
      <c r="V78" s="33"/>
    </row>
    <row r="79" spans="1:22" ht="15.75" customHeight="1" x14ac:dyDescent="0.25">
      <c r="A79" s="170" t="s">
        <v>171</v>
      </c>
      <c r="B79" s="150" t="s">
        <v>173</v>
      </c>
      <c r="C79" s="107"/>
      <c r="D79" s="150" t="s">
        <v>11</v>
      </c>
      <c r="E79" s="227">
        <v>8723.7999999999993</v>
      </c>
      <c r="F79" s="227">
        <v>8723.7999999999993</v>
      </c>
      <c r="G79" s="228"/>
      <c r="H79" s="228"/>
      <c r="I79" s="228"/>
      <c r="J79" s="229"/>
      <c r="K79" s="230">
        <v>0</v>
      </c>
      <c r="L79" s="230">
        <v>0</v>
      </c>
      <c r="M79" s="230">
        <v>0</v>
      </c>
      <c r="N79" s="230">
        <v>0</v>
      </c>
      <c r="O79" s="205" t="s">
        <v>52</v>
      </c>
      <c r="Q79" s="33"/>
      <c r="R79" s="33"/>
      <c r="S79" s="33"/>
      <c r="T79" s="33"/>
      <c r="U79" s="33"/>
      <c r="V79" s="33"/>
    </row>
    <row r="80" spans="1:22" ht="15.75" customHeight="1" x14ac:dyDescent="0.25">
      <c r="A80" s="171"/>
      <c r="B80" s="151"/>
      <c r="C80" s="107"/>
      <c r="D80" s="151"/>
      <c r="E80" s="231"/>
      <c r="F80" s="231"/>
      <c r="G80" s="232"/>
      <c r="H80" s="232"/>
      <c r="I80" s="232"/>
      <c r="J80" s="233"/>
      <c r="K80" s="234"/>
      <c r="L80" s="234"/>
      <c r="M80" s="234"/>
      <c r="N80" s="234"/>
      <c r="O80" s="206"/>
      <c r="Q80" s="33"/>
      <c r="R80" s="33"/>
      <c r="S80" s="33"/>
      <c r="T80" s="33"/>
      <c r="U80" s="33"/>
      <c r="V80" s="33"/>
    </row>
    <row r="81" spans="1:22" ht="27" customHeight="1" x14ac:dyDescent="0.25">
      <c r="A81" s="172"/>
      <c r="B81" s="152"/>
      <c r="C81" s="107"/>
      <c r="D81" s="152"/>
      <c r="E81" s="235"/>
      <c r="F81" s="235"/>
      <c r="G81" s="236"/>
      <c r="H81" s="236"/>
      <c r="I81" s="236"/>
      <c r="J81" s="237"/>
      <c r="K81" s="238"/>
      <c r="L81" s="238"/>
      <c r="M81" s="238"/>
      <c r="N81" s="238"/>
      <c r="O81" s="206"/>
      <c r="Q81" s="33"/>
      <c r="R81" s="33"/>
      <c r="S81" s="33"/>
      <c r="T81" s="33"/>
      <c r="U81" s="33"/>
      <c r="V81" s="33"/>
    </row>
    <row r="82" spans="1:22" ht="15.75" customHeight="1" x14ac:dyDescent="0.25">
      <c r="A82" s="170"/>
      <c r="B82" s="150" t="s">
        <v>170</v>
      </c>
      <c r="C82" s="133" t="s">
        <v>15</v>
      </c>
      <c r="D82" s="133" t="s">
        <v>15</v>
      </c>
      <c r="E82" s="174" t="s">
        <v>16</v>
      </c>
      <c r="F82" s="200" t="s">
        <v>153</v>
      </c>
      <c r="G82" s="192" t="s">
        <v>134</v>
      </c>
      <c r="H82" s="193"/>
      <c r="I82" s="193"/>
      <c r="J82" s="194"/>
      <c r="K82" s="200">
        <v>2027</v>
      </c>
      <c r="L82" s="174" t="s">
        <v>139</v>
      </c>
      <c r="M82" s="174" t="s">
        <v>140</v>
      </c>
      <c r="N82" s="174" t="s">
        <v>141</v>
      </c>
      <c r="O82" s="112" t="s">
        <v>15</v>
      </c>
      <c r="Q82" s="33"/>
      <c r="R82" s="33"/>
      <c r="S82" s="33"/>
      <c r="T82" s="33"/>
      <c r="U82" s="33"/>
      <c r="V82" s="33"/>
    </row>
    <row r="83" spans="1:22" ht="27.75" customHeight="1" x14ac:dyDescent="0.25">
      <c r="A83" s="171"/>
      <c r="B83" s="151"/>
      <c r="C83" s="134"/>
      <c r="D83" s="134"/>
      <c r="E83" s="183"/>
      <c r="F83" s="201"/>
      <c r="G83" s="99" t="s">
        <v>143</v>
      </c>
      <c r="H83" s="99" t="s">
        <v>135</v>
      </c>
      <c r="I83" s="99" t="s">
        <v>136</v>
      </c>
      <c r="J83" s="99" t="s">
        <v>137</v>
      </c>
      <c r="K83" s="201"/>
      <c r="L83" s="183"/>
      <c r="M83" s="183"/>
      <c r="N83" s="183"/>
      <c r="O83" s="112"/>
      <c r="Q83" s="33"/>
      <c r="R83" s="33"/>
      <c r="S83" s="33"/>
      <c r="T83" s="33"/>
      <c r="U83" s="33"/>
      <c r="V83" s="33"/>
    </row>
    <row r="84" spans="1:22" ht="16.5" customHeight="1" x14ac:dyDescent="0.25">
      <c r="A84" s="172"/>
      <c r="B84" s="152"/>
      <c r="C84" s="135"/>
      <c r="D84" s="135"/>
      <c r="E84" s="108" t="s">
        <v>168</v>
      </c>
      <c r="F84" s="108" t="s">
        <v>168</v>
      </c>
      <c r="G84" s="23" t="s">
        <v>28</v>
      </c>
      <c r="H84" s="31">
        <v>3</v>
      </c>
      <c r="I84" s="63">
        <v>46</v>
      </c>
      <c r="J84" s="31">
        <v>106</v>
      </c>
      <c r="K84" s="23" t="s">
        <v>28</v>
      </c>
      <c r="L84" s="23" t="s">
        <v>28</v>
      </c>
      <c r="M84" s="23" t="s">
        <v>28</v>
      </c>
      <c r="N84" s="23" t="s">
        <v>28</v>
      </c>
      <c r="O84" s="112"/>
      <c r="Q84" s="33"/>
      <c r="R84" s="33"/>
      <c r="S84" s="33"/>
      <c r="T84" s="33"/>
      <c r="U84" s="33"/>
      <c r="V84" s="33"/>
    </row>
    <row r="85" spans="1:22" ht="22.5" customHeight="1" x14ac:dyDescent="0.25">
      <c r="A85" s="126" t="s">
        <v>56</v>
      </c>
      <c r="B85" s="126"/>
      <c r="C85" s="126"/>
      <c r="D85" s="17" t="s">
        <v>57</v>
      </c>
      <c r="E85" s="26">
        <f>SUM(F85:N85)</f>
        <v>347635.58000000007</v>
      </c>
      <c r="F85" s="154">
        <f>SUM(F86:J87)</f>
        <v>107222.94</v>
      </c>
      <c r="G85" s="155"/>
      <c r="H85" s="155"/>
      <c r="I85" s="155"/>
      <c r="J85" s="155"/>
      <c r="K85" s="43">
        <f>SUM(K86:K87)</f>
        <v>60103.16</v>
      </c>
      <c r="L85" s="18">
        <f>SUM(L86:L87)</f>
        <v>60103.16</v>
      </c>
      <c r="M85" s="18">
        <f t="shared" ref="M85:N85" si="16">SUM(M86:M87)</f>
        <v>60103.16</v>
      </c>
      <c r="N85" s="18">
        <f t="shared" si="16"/>
        <v>60103.16</v>
      </c>
      <c r="O85" s="112" t="s">
        <v>9</v>
      </c>
    </row>
    <row r="86" spans="1:22" ht="38.25" x14ac:dyDescent="0.25">
      <c r="A86" s="126"/>
      <c r="B86" s="126"/>
      <c r="C86" s="126"/>
      <c r="D86" s="17" t="s">
        <v>10</v>
      </c>
      <c r="E86" s="26">
        <f>SUM(F86:N86)</f>
        <v>116345</v>
      </c>
      <c r="F86" s="154">
        <f>F59</f>
        <v>23269</v>
      </c>
      <c r="G86" s="155"/>
      <c r="H86" s="155"/>
      <c r="I86" s="155"/>
      <c r="J86" s="155"/>
      <c r="K86" s="43">
        <f t="shared" ref="K86:N87" si="17">K59</f>
        <v>23269</v>
      </c>
      <c r="L86" s="18">
        <f t="shared" si="17"/>
        <v>23269</v>
      </c>
      <c r="M86" s="18">
        <f t="shared" si="17"/>
        <v>23269</v>
      </c>
      <c r="N86" s="18">
        <f t="shared" si="17"/>
        <v>23269</v>
      </c>
      <c r="O86" s="112"/>
    </row>
    <row r="87" spans="1:22" ht="38.25" x14ac:dyDescent="0.25">
      <c r="A87" s="126"/>
      <c r="B87" s="126"/>
      <c r="C87" s="126"/>
      <c r="D87" s="17" t="s">
        <v>11</v>
      </c>
      <c r="E87" s="26">
        <f>SUM(F87:N87)</f>
        <v>231290.58000000002</v>
      </c>
      <c r="F87" s="154">
        <f>F60</f>
        <v>83953.94</v>
      </c>
      <c r="G87" s="155"/>
      <c r="H87" s="155"/>
      <c r="I87" s="155"/>
      <c r="J87" s="155"/>
      <c r="K87" s="43">
        <f t="shared" si="17"/>
        <v>36834.160000000003</v>
      </c>
      <c r="L87" s="18">
        <f t="shared" si="17"/>
        <v>36834.160000000003</v>
      </c>
      <c r="M87" s="18">
        <f t="shared" si="17"/>
        <v>36834.160000000003</v>
      </c>
      <c r="N87" s="18">
        <f t="shared" si="17"/>
        <v>36834.160000000003</v>
      </c>
      <c r="O87" s="112"/>
    </row>
    <row r="88" spans="1:22" ht="21.75" customHeight="1" x14ac:dyDescent="0.25">
      <c r="A88" s="203" t="s">
        <v>58</v>
      </c>
      <c r="B88" s="204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</row>
    <row r="89" spans="1:22" x14ac:dyDescent="0.25">
      <c r="A89" s="169">
        <v>1</v>
      </c>
      <c r="B89" s="187" t="s">
        <v>59</v>
      </c>
      <c r="C89" s="112" t="s">
        <v>138</v>
      </c>
      <c r="D89" s="19" t="s">
        <v>8</v>
      </c>
      <c r="E89" s="32">
        <f t="shared" ref="E89:E94" si="18">SUM(F89:N89)</f>
        <v>0</v>
      </c>
      <c r="F89" s="198">
        <f>SUM(F90:J91)</f>
        <v>0</v>
      </c>
      <c r="G89" s="202"/>
      <c r="H89" s="202"/>
      <c r="I89" s="202"/>
      <c r="J89" s="202"/>
      <c r="K89" s="45">
        <f>SUM(K90:K91)</f>
        <v>0</v>
      </c>
      <c r="L89" s="32">
        <f>SUM(L90:L91)</f>
        <v>0</v>
      </c>
      <c r="M89" s="32">
        <f>SUM(M90:M91)</f>
        <v>0</v>
      </c>
      <c r="N89" s="32">
        <f>SUM(N90:N91)</f>
        <v>0</v>
      </c>
      <c r="O89" s="112" t="s">
        <v>9</v>
      </c>
    </row>
    <row r="90" spans="1:22" ht="38.25" x14ac:dyDescent="0.25">
      <c r="A90" s="169"/>
      <c r="B90" s="187"/>
      <c r="C90" s="112"/>
      <c r="D90" s="19" t="s">
        <v>10</v>
      </c>
      <c r="E90" s="32">
        <f t="shared" si="18"/>
        <v>0</v>
      </c>
      <c r="F90" s="198">
        <f>F93</f>
        <v>0</v>
      </c>
      <c r="G90" s="202"/>
      <c r="H90" s="202"/>
      <c r="I90" s="202"/>
      <c r="J90" s="202"/>
      <c r="K90" s="45">
        <f>K93</f>
        <v>0</v>
      </c>
      <c r="L90" s="32">
        <f>L93</f>
        <v>0</v>
      </c>
      <c r="M90" s="32">
        <f t="shared" ref="M90:N90" si="19">M93</f>
        <v>0</v>
      </c>
      <c r="N90" s="32">
        <f t="shared" si="19"/>
        <v>0</v>
      </c>
      <c r="O90" s="112"/>
    </row>
    <row r="91" spans="1:22" ht="40.5" customHeight="1" x14ac:dyDescent="0.25">
      <c r="A91" s="169"/>
      <c r="B91" s="187"/>
      <c r="C91" s="112"/>
      <c r="D91" s="19" t="s">
        <v>11</v>
      </c>
      <c r="E91" s="32">
        <f t="shared" si="18"/>
        <v>0</v>
      </c>
      <c r="F91" s="198">
        <f>F94</f>
        <v>0</v>
      </c>
      <c r="G91" s="202"/>
      <c r="H91" s="202"/>
      <c r="I91" s="202"/>
      <c r="J91" s="202"/>
      <c r="K91" s="45">
        <f>K94</f>
        <v>0</v>
      </c>
      <c r="L91" s="32">
        <f>L94</f>
        <v>0</v>
      </c>
      <c r="M91" s="32">
        <f>M94</f>
        <v>0</v>
      </c>
      <c r="N91" s="32">
        <f t="shared" ref="N91" si="20">N94</f>
        <v>0</v>
      </c>
      <c r="O91" s="112"/>
    </row>
    <row r="92" spans="1:22" ht="15" customHeight="1" x14ac:dyDescent="0.25">
      <c r="A92" s="169" t="s">
        <v>12</v>
      </c>
      <c r="B92" s="186" t="s">
        <v>60</v>
      </c>
      <c r="C92" s="112" t="s">
        <v>138</v>
      </c>
      <c r="D92" s="19" t="s">
        <v>61</v>
      </c>
      <c r="E92" s="32">
        <f t="shared" si="18"/>
        <v>0</v>
      </c>
      <c r="F92" s="198">
        <f>SUM(F93:J94)</f>
        <v>0</v>
      </c>
      <c r="G92" s="199"/>
      <c r="H92" s="199"/>
      <c r="I92" s="199"/>
      <c r="J92" s="199"/>
      <c r="K92" s="45">
        <f>SUM(K93:K94)</f>
        <v>0</v>
      </c>
      <c r="L92" s="32">
        <f>SUM(L93:L94)</f>
        <v>0</v>
      </c>
      <c r="M92" s="32">
        <f>SUM(M93:M94)</f>
        <v>0</v>
      </c>
      <c r="N92" s="32">
        <f>SUM(N93:N94)</f>
        <v>0</v>
      </c>
      <c r="O92" s="186" t="s">
        <v>62</v>
      </c>
    </row>
    <row r="93" spans="1:22" ht="38.25" x14ac:dyDescent="0.25">
      <c r="A93" s="169"/>
      <c r="B93" s="186"/>
      <c r="C93" s="112"/>
      <c r="D93" s="19" t="s">
        <v>10</v>
      </c>
      <c r="E93" s="32">
        <f t="shared" si="18"/>
        <v>0</v>
      </c>
      <c r="F93" s="198">
        <v>0</v>
      </c>
      <c r="G93" s="199"/>
      <c r="H93" s="199"/>
      <c r="I93" s="199"/>
      <c r="J93" s="199"/>
      <c r="K93" s="45">
        <v>0</v>
      </c>
      <c r="L93" s="32">
        <v>0</v>
      </c>
      <c r="M93" s="32">
        <v>0</v>
      </c>
      <c r="N93" s="32">
        <v>0</v>
      </c>
      <c r="O93" s="186"/>
    </row>
    <row r="94" spans="1:22" ht="40.5" customHeight="1" x14ac:dyDescent="0.25">
      <c r="A94" s="169"/>
      <c r="B94" s="186"/>
      <c r="C94" s="112"/>
      <c r="D94" s="19" t="s">
        <v>11</v>
      </c>
      <c r="E94" s="32">
        <f t="shared" si="18"/>
        <v>0</v>
      </c>
      <c r="F94" s="198">
        <v>0</v>
      </c>
      <c r="G94" s="199"/>
      <c r="H94" s="199"/>
      <c r="I94" s="199"/>
      <c r="J94" s="199"/>
      <c r="K94" s="45">
        <v>0</v>
      </c>
      <c r="L94" s="32">
        <v>0</v>
      </c>
      <c r="M94" s="32">
        <v>0</v>
      </c>
      <c r="N94" s="32">
        <v>0</v>
      </c>
      <c r="O94" s="186"/>
    </row>
    <row r="95" spans="1:22" ht="38.25" customHeight="1" x14ac:dyDescent="0.25">
      <c r="A95" s="190"/>
      <c r="B95" s="111" t="s">
        <v>63</v>
      </c>
      <c r="C95" s="131" t="s">
        <v>9</v>
      </c>
      <c r="D95" s="113" t="s">
        <v>9</v>
      </c>
      <c r="E95" s="109" t="s">
        <v>16</v>
      </c>
      <c r="F95" s="125" t="s">
        <v>153</v>
      </c>
      <c r="G95" s="118" t="s">
        <v>134</v>
      </c>
      <c r="H95" s="118"/>
      <c r="I95" s="118"/>
      <c r="J95" s="118"/>
      <c r="K95" s="124">
        <v>2027</v>
      </c>
      <c r="L95" s="109" t="s">
        <v>139</v>
      </c>
      <c r="M95" s="109" t="s">
        <v>140</v>
      </c>
      <c r="N95" s="109" t="s">
        <v>141</v>
      </c>
      <c r="O95" s="113"/>
    </row>
    <row r="96" spans="1:22" ht="15" customHeight="1" x14ac:dyDescent="0.25">
      <c r="A96" s="190"/>
      <c r="B96" s="111"/>
      <c r="C96" s="131"/>
      <c r="D96" s="113"/>
      <c r="E96" s="109"/>
      <c r="F96" s="125"/>
      <c r="G96" s="91" t="s">
        <v>143</v>
      </c>
      <c r="H96" s="91" t="s">
        <v>135</v>
      </c>
      <c r="I96" s="91" t="s">
        <v>136</v>
      </c>
      <c r="J96" s="91" t="s">
        <v>137</v>
      </c>
      <c r="K96" s="125"/>
      <c r="L96" s="109"/>
      <c r="M96" s="109"/>
      <c r="N96" s="109"/>
      <c r="O96" s="113"/>
    </row>
    <row r="97" spans="1:15" ht="12.75" customHeight="1" x14ac:dyDescent="0.25">
      <c r="A97" s="190"/>
      <c r="B97" s="111"/>
      <c r="C97" s="131"/>
      <c r="D97" s="113"/>
      <c r="E97" s="22" t="s">
        <v>64</v>
      </c>
      <c r="F97" s="20" t="s">
        <v>64</v>
      </c>
      <c r="G97" s="23">
        <v>0</v>
      </c>
      <c r="H97" s="23">
        <v>0</v>
      </c>
      <c r="I97" s="23">
        <v>0</v>
      </c>
      <c r="J97" s="23">
        <v>0</v>
      </c>
      <c r="K97" s="20" t="s">
        <v>64</v>
      </c>
      <c r="L97" s="20" t="s">
        <v>64</v>
      </c>
      <c r="M97" s="20" t="s">
        <v>64</v>
      </c>
      <c r="N97" s="20" t="s">
        <v>64</v>
      </c>
      <c r="O97" s="113"/>
    </row>
    <row r="98" spans="1:15" ht="15" customHeight="1" x14ac:dyDescent="0.25">
      <c r="A98" s="126" t="s">
        <v>65</v>
      </c>
      <c r="B98" s="126"/>
      <c r="C98" s="126"/>
      <c r="D98" s="17" t="s">
        <v>57</v>
      </c>
      <c r="E98" s="18">
        <f>SUM(F98:N98)</f>
        <v>0</v>
      </c>
      <c r="F98" s="154">
        <f>SUM(F99:J100)</f>
        <v>0</v>
      </c>
      <c r="G98" s="155"/>
      <c r="H98" s="155"/>
      <c r="I98" s="155"/>
      <c r="J98" s="155"/>
      <c r="K98" s="43">
        <f>SUM(K99:K100)</f>
        <v>0</v>
      </c>
      <c r="L98" s="18">
        <f>SUM(L99:L100)</f>
        <v>0</v>
      </c>
      <c r="M98" s="18">
        <f>SUM(M99:M100)</f>
        <v>0</v>
      </c>
      <c r="N98" s="18">
        <f>SUM(N99:N100)</f>
        <v>0</v>
      </c>
      <c r="O98" s="112" t="s">
        <v>9</v>
      </c>
    </row>
    <row r="99" spans="1:15" ht="38.25" x14ac:dyDescent="0.25">
      <c r="A99" s="126"/>
      <c r="B99" s="126"/>
      <c r="C99" s="126"/>
      <c r="D99" s="17" t="s">
        <v>10</v>
      </c>
      <c r="E99" s="18">
        <f>SUM(F99:N99)</f>
        <v>0</v>
      </c>
      <c r="F99" s="154">
        <f>F90</f>
        <v>0</v>
      </c>
      <c r="G99" s="155"/>
      <c r="H99" s="155"/>
      <c r="I99" s="155"/>
      <c r="J99" s="155"/>
      <c r="K99" s="43">
        <f>K90</f>
        <v>0</v>
      </c>
      <c r="L99" s="18">
        <f>L90</f>
        <v>0</v>
      </c>
      <c r="M99" s="18">
        <f t="shared" ref="M99:N99" si="21">M90</f>
        <v>0</v>
      </c>
      <c r="N99" s="18">
        <f t="shared" si="21"/>
        <v>0</v>
      </c>
      <c r="O99" s="112"/>
    </row>
    <row r="100" spans="1:15" ht="38.25" x14ac:dyDescent="0.25">
      <c r="A100" s="126"/>
      <c r="B100" s="126"/>
      <c r="C100" s="126"/>
      <c r="D100" s="17" t="s">
        <v>11</v>
      </c>
      <c r="E100" s="18">
        <f>SUM(F100:N100)</f>
        <v>0</v>
      </c>
      <c r="F100" s="154">
        <f>F91</f>
        <v>0</v>
      </c>
      <c r="G100" s="155"/>
      <c r="H100" s="155"/>
      <c r="I100" s="155"/>
      <c r="J100" s="155"/>
      <c r="K100" s="43">
        <f>K91</f>
        <v>0</v>
      </c>
      <c r="L100" s="18">
        <f>L91</f>
        <v>0</v>
      </c>
      <c r="M100" s="18">
        <f>M91</f>
        <v>0</v>
      </c>
      <c r="N100" s="18">
        <f>N91</f>
        <v>0</v>
      </c>
      <c r="O100" s="112"/>
    </row>
    <row r="101" spans="1:15" s="81" customFormat="1" ht="20.25" customHeight="1" x14ac:dyDescent="0.25">
      <c r="A101" s="122" t="s">
        <v>107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</row>
    <row r="102" spans="1:15" ht="15.75" customHeight="1" x14ac:dyDescent="0.25">
      <c r="A102" s="191">
        <v>1</v>
      </c>
      <c r="B102" s="126" t="s">
        <v>66</v>
      </c>
      <c r="C102" s="112" t="s">
        <v>138</v>
      </c>
      <c r="D102" s="50" t="s">
        <v>8</v>
      </c>
      <c r="E102" s="26">
        <f t="shared" ref="E102:E107" si="22">SUM(F102:N102)</f>
        <v>1132.35177</v>
      </c>
      <c r="F102" s="116">
        <f>SUM(F103:J104)</f>
        <v>916.35176999999999</v>
      </c>
      <c r="G102" s="115"/>
      <c r="H102" s="115"/>
      <c r="I102" s="115"/>
      <c r="J102" s="115"/>
      <c r="K102" s="26">
        <f>SUM(K103:K104)</f>
        <v>54</v>
      </c>
      <c r="L102" s="26">
        <f>SUM(L103:L104)</f>
        <v>54</v>
      </c>
      <c r="M102" s="26">
        <f>SUM(M103:M104)</f>
        <v>54</v>
      </c>
      <c r="N102" s="26">
        <f>SUM(N103:N104)</f>
        <v>54</v>
      </c>
      <c r="O102" s="112" t="s">
        <v>9</v>
      </c>
    </row>
    <row r="103" spans="1:15" ht="73.5" customHeight="1" x14ac:dyDescent="0.25">
      <c r="A103" s="191"/>
      <c r="B103" s="126"/>
      <c r="C103" s="112"/>
      <c r="D103" s="50" t="s">
        <v>10</v>
      </c>
      <c r="E103" s="21">
        <f t="shared" si="22"/>
        <v>1132.35177</v>
      </c>
      <c r="F103" s="110">
        <f>F106</f>
        <v>916.35176999999999</v>
      </c>
      <c r="G103" s="115"/>
      <c r="H103" s="115"/>
      <c r="I103" s="115"/>
      <c r="J103" s="115"/>
      <c r="K103" s="21">
        <f>K106</f>
        <v>54</v>
      </c>
      <c r="L103" s="21">
        <f t="shared" ref="L103:N104" si="23">L106</f>
        <v>54</v>
      </c>
      <c r="M103" s="21">
        <f t="shared" si="23"/>
        <v>54</v>
      </c>
      <c r="N103" s="21">
        <f t="shared" si="23"/>
        <v>54</v>
      </c>
      <c r="O103" s="112"/>
    </row>
    <row r="104" spans="1:15" ht="41.25" customHeight="1" x14ac:dyDescent="0.25">
      <c r="A104" s="191"/>
      <c r="B104" s="126"/>
      <c r="C104" s="112"/>
      <c r="D104" s="50" t="s">
        <v>11</v>
      </c>
      <c r="E104" s="21">
        <f t="shared" si="22"/>
        <v>0</v>
      </c>
      <c r="F104" s="110">
        <f>F107</f>
        <v>0</v>
      </c>
      <c r="G104" s="115"/>
      <c r="H104" s="115"/>
      <c r="I104" s="115"/>
      <c r="J104" s="115"/>
      <c r="K104" s="21">
        <f>K107</f>
        <v>0</v>
      </c>
      <c r="L104" s="21">
        <f t="shared" si="23"/>
        <v>0</v>
      </c>
      <c r="M104" s="21">
        <f t="shared" si="23"/>
        <v>0</v>
      </c>
      <c r="N104" s="21">
        <f t="shared" si="23"/>
        <v>0</v>
      </c>
      <c r="O104" s="112"/>
    </row>
    <row r="105" spans="1:15" ht="15" customHeight="1" x14ac:dyDescent="0.25">
      <c r="A105" s="127" t="s">
        <v>12</v>
      </c>
      <c r="B105" s="111" t="s">
        <v>119</v>
      </c>
      <c r="C105" s="112" t="s">
        <v>138</v>
      </c>
      <c r="D105" s="50" t="s">
        <v>8</v>
      </c>
      <c r="E105" s="21">
        <f t="shared" si="22"/>
        <v>1132.35177</v>
      </c>
      <c r="F105" s="110">
        <f>SUM(F106:J107)</f>
        <v>916.35176999999999</v>
      </c>
      <c r="G105" s="115"/>
      <c r="H105" s="115"/>
      <c r="I105" s="115"/>
      <c r="J105" s="115"/>
      <c r="K105" s="21">
        <f>SUM(K106:K107)</f>
        <v>54</v>
      </c>
      <c r="L105" s="21">
        <f>SUM(L106:L107)</f>
        <v>54</v>
      </c>
      <c r="M105" s="21">
        <f t="shared" ref="M105:N105" si="24">SUM(M106:M107)</f>
        <v>54</v>
      </c>
      <c r="N105" s="21">
        <f t="shared" si="24"/>
        <v>54</v>
      </c>
      <c r="O105" s="111" t="s">
        <v>122</v>
      </c>
    </row>
    <row r="106" spans="1:15" ht="37.5" customHeight="1" x14ac:dyDescent="0.25">
      <c r="A106" s="127"/>
      <c r="B106" s="111"/>
      <c r="C106" s="112"/>
      <c r="D106" s="50" t="s">
        <v>10</v>
      </c>
      <c r="E106" s="21">
        <f t="shared" si="22"/>
        <v>1132.35177</v>
      </c>
      <c r="F106" s="110">
        <v>916.35176999999999</v>
      </c>
      <c r="G106" s="115"/>
      <c r="H106" s="115"/>
      <c r="I106" s="115"/>
      <c r="J106" s="115"/>
      <c r="K106" s="62">
        <v>54</v>
      </c>
      <c r="L106" s="62">
        <v>54</v>
      </c>
      <c r="M106" s="62">
        <v>54</v>
      </c>
      <c r="N106" s="62">
        <v>54</v>
      </c>
      <c r="O106" s="111"/>
    </row>
    <row r="107" spans="1:15" ht="40.5" customHeight="1" x14ac:dyDescent="0.25">
      <c r="A107" s="127"/>
      <c r="B107" s="111"/>
      <c r="C107" s="112"/>
      <c r="D107" s="50" t="s">
        <v>11</v>
      </c>
      <c r="E107" s="21">
        <f t="shared" si="22"/>
        <v>0</v>
      </c>
      <c r="F107" s="116">
        <v>0</v>
      </c>
      <c r="G107" s="115"/>
      <c r="H107" s="115"/>
      <c r="I107" s="115"/>
      <c r="J107" s="115"/>
      <c r="K107" s="60">
        <v>0</v>
      </c>
      <c r="L107" s="60">
        <v>0</v>
      </c>
      <c r="M107" s="60">
        <v>0</v>
      </c>
      <c r="N107" s="60">
        <v>0</v>
      </c>
      <c r="O107" s="111"/>
    </row>
    <row r="108" spans="1:15" ht="15" customHeight="1" x14ac:dyDescent="0.25">
      <c r="A108" s="126" t="s">
        <v>67</v>
      </c>
      <c r="B108" s="126"/>
      <c r="C108" s="126"/>
      <c r="D108" s="49" t="s">
        <v>8</v>
      </c>
      <c r="E108" s="26">
        <f>SUM(F108:N108)</f>
        <v>1132.35177</v>
      </c>
      <c r="F108" s="116">
        <f>SUM(F109:F110)</f>
        <v>916.35176999999999</v>
      </c>
      <c r="G108" s="115"/>
      <c r="H108" s="115"/>
      <c r="I108" s="115"/>
      <c r="J108" s="115"/>
      <c r="K108" s="26">
        <f>SUM(K109:K110)</f>
        <v>54</v>
      </c>
      <c r="L108" s="26">
        <f t="shared" ref="L108:N108" si="25">SUM(L109:L110)</f>
        <v>54</v>
      </c>
      <c r="M108" s="26">
        <f t="shared" si="25"/>
        <v>54</v>
      </c>
      <c r="N108" s="26">
        <f t="shared" si="25"/>
        <v>54</v>
      </c>
      <c r="O108" s="112" t="s">
        <v>9</v>
      </c>
    </row>
    <row r="109" spans="1:15" ht="38.25" x14ac:dyDescent="0.25">
      <c r="A109" s="126"/>
      <c r="B109" s="126"/>
      <c r="C109" s="126"/>
      <c r="D109" s="49" t="s">
        <v>10</v>
      </c>
      <c r="E109" s="26">
        <f>SUM(F109:N109)</f>
        <v>1132.35177</v>
      </c>
      <c r="F109" s="142">
        <v>916.35176999999999</v>
      </c>
      <c r="G109" s="143"/>
      <c r="H109" s="143"/>
      <c r="I109" s="143"/>
      <c r="J109" s="144"/>
      <c r="K109" s="26">
        <v>54</v>
      </c>
      <c r="L109" s="60">
        <v>54</v>
      </c>
      <c r="M109" s="60">
        <v>54</v>
      </c>
      <c r="N109" s="60">
        <v>54</v>
      </c>
      <c r="O109" s="112"/>
    </row>
    <row r="110" spans="1:15" ht="38.25" x14ac:dyDescent="0.25">
      <c r="A110" s="126"/>
      <c r="B110" s="126"/>
      <c r="C110" s="126"/>
      <c r="D110" s="49" t="s">
        <v>11</v>
      </c>
      <c r="E110" s="26">
        <f>SUM(F110:N110)</f>
        <v>0</v>
      </c>
      <c r="F110" s="116">
        <v>0</v>
      </c>
      <c r="G110" s="115"/>
      <c r="H110" s="115"/>
      <c r="I110" s="115"/>
      <c r="J110" s="115"/>
      <c r="K110" s="26">
        <v>0</v>
      </c>
      <c r="L110" s="60">
        <v>0</v>
      </c>
      <c r="M110" s="60">
        <v>0</v>
      </c>
      <c r="N110" s="60">
        <v>0</v>
      </c>
      <c r="O110" s="112"/>
    </row>
    <row r="111" spans="1:15" ht="22.5" customHeight="1" x14ac:dyDescent="0.25">
      <c r="A111" s="141" t="s">
        <v>68</v>
      </c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</row>
    <row r="112" spans="1:15" x14ac:dyDescent="0.25">
      <c r="A112" s="127">
        <v>1</v>
      </c>
      <c r="B112" s="126" t="s">
        <v>116</v>
      </c>
      <c r="C112" s="112" t="s">
        <v>138</v>
      </c>
      <c r="D112" s="50" t="s">
        <v>61</v>
      </c>
      <c r="E112" s="26">
        <f t="shared" ref="E112:E117" si="26">SUM(F112:N112)</f>
        <v>12500</v>
      </c>
      <c r="F112" s="116">
        <f>SUM(F113:J114)</f>
        <v>2500</v>
      </c>
      <c r="G112" s="115"/>
      <c r="H112" s="115"/>
      <c r="I112" s="115"/>
      <c r="J112" s="115"/>
      <c r="K112" s="26">
        <f>SUM(K113:K114)</f>
        <v>2500</v>
      </c>
      <c r="L112" s="26">
        <f>SUM(L113:L114)</f>
        <v>2500</v>
      </c>
      <c r="M112" s="26">
        <f t="shared" ref="M112:N112" si="27">SUM(M113:M114)</f>
        <v>2500</v>
      </c>
      <c r="N112" s="26">
        <f t="shared" si="27"/>
        <v>2500</v>
      </c>
      <c r="O112" s="113" t="s">
        <v>9</v>
      </c>
    </row>
    <row r="113" spans="1:15" ht="38.25" x14ac:dyDescent="0.25">
      <c r="A113" s="127"/>
      <c r="B113" s="126"/>
      <c r="C113" s="112"/>
      <c r="D113" s="50" t="s">
        <v>10</v>
      </c>
      <c r="E113" s="21">
        <f t="shared" si="26"/>
        <v>0</v>
      </c>
      <c r="F113" s="110">
        <f>F116+F122</f>
        <v>0</v>
      </c>
      <c r="G113" s="115"/>
      <c r="H113" s="115"/>
      <c r="I113" s="115"/>
      <c r="J113" s="115"/>
      <c r="K113" s="21">
        <f>K116+K122</f>
        <v>0</v>
      </c>
      <c r="L113" s="21">
        <f>L116+L122</f>
        <v>0</v>
      </c>
      <c r="M113" s="21">
        <f t="shared" ref="M113:N113" si="28">M116+M122</f>
        <v>0</v>
      </c>
      <c r="N113" s="21">
        <f t="shared" si="28"/>
        <v>0</v>
      </c>
      <c r="O113" s="113"/>
    </row>
    <row r="114" spans="1:15" ht="40.5" customHeight="1" x14ac:dyDescent="0.25">
      <c r="A114" s="127"/>
      <c r="B114" s="126"/>
      <c r="C114" s="112"/>
      <c r="D114" s="50" t="s">
        <v>11</v>
      </c>
      <c r="E114" s="21">
        <f t="shared" si="26"/>
        <v>12500</v>
      </c>
      <c r="F114" s="145">
        <f>F117+F123+F127+F131+F136+F141+F145+F149</f>
        <v>2500</v>
      </c>
      <c r="G114" s="146"/>
      <c r="H114" s="146"/>
      <c r="I114" s="146"/>
      <c r="J114" s="147"/>
      <c r="K114" s="21">
        <v>2500</v>
      </c>
      <c r="L114" s="58">
        <v>2500</v>
      </c>
      <c r="M114" s="58">
        <v>2500</v>
      </c>
      <c r="N114" s="58">
        <v>2500</v>
      </c>
      <c r="O114" s="113"/>
    </row>
    <row r="115" spans="1:15" ht="15" customHeight="1" x14ac:dyDescent="0.25">
      <c r="A115" s="127" t="s">
        <v>12</v>
      </c>
      <c r="B115" s="111" t="s">
        <v>69</v>
      </c>
      <c r="C115" s="112" t="s">
        <v>138</v>
      </c>
      <c r="D115" s="50" t="s">
        <v>61</v>
      </c>
      <c r="E115" s="21">
        <f t="shared" si="26"/>
        <v>3200</v>
      </c>
      <c r="F115" s="110">
        <f>SUM(F116:J117)</f>
        <v>640</v>
      </c>
      <c r="G115" s="117"/>
      <c r="H115" s="117"/>
      <c r="I115" s="117"/>
      <c r="J115" s="117"/>
      <c r="K115" s="21">
        <f>SUM(K116:K117)</f>
        <v>640</v>
      </c>
      <c r="L115" s="21">
        <f>SUM(L116:L117)</f>
        <v>640</v>
      </c>
      <c r="M115" s="21">
        <f t="shared" ref="M115:N115" si="29">SUM(M116:M117)</f>
        <v>640</v>
      </c>
      <c r="N115" s="21">
        <f t="shared" si="29"/>
        <v>640</v>
      </c>
      <c r="O115" s="111" t="s">
        <v>70</v>
      </c>
    </row>
    <row r="116" spans="1:15" ht="38.25" x14ac:dyDescent="0.25">
      <c r="A116" s="127"/>
      <c r="B116" s="111"/>
      <c r="C116" s="112"/>
      <c r="D116" s="50" t="s">
        <v>10</v>
      </c>
      <c r="E116" s="21">
        <f t="shared" si="26"/>
        <v>0</v>
      </c>
      <c r="F116" s="110">
        <v>0</v>
      </c>
      <c r="G116" s="115"/>
      <c r="H116" s="115"/>
      <c r="I116" s="115"/>
      <c r="J116" s="115"/>
      <c r="K116" s="21">
        <v>0</v>
      </c>
      <c r="L116" s="21">
        <v>0</v>
      </c>
      <c r="M116" s="21">
        <v>0</v>
      </c>
      <c r="N116" s="21">
        <v>0</v>
      </c>
      <c r="O116" s="111"/>
    </row>
    <row r="117" spans="1:15" ht="42.75" customHeight="1" x14ac:dyDescent="0.25">
      <c r="A117" s="127"/>
      <c r="B117" s="111"/>
      <c r="C117" s="112"/>
      <c r="D117" s="50" t="s">
        <v>11</v>
      </c>
      <c r="E117" s="21">
        <f t="shared" si="26"/>
        <v>3200</v>
      </c>
      <c r="F117" s="110">
        <v>640</v>
      </c>
      <c r="G117" s="117"/>
      <c r="H117" s="117"/>
      <c r="I117" s="117"/>
      <c r="J117" s="117"/>
      <c r="K117" s="21">
        <v>640</v>
      </c>
      <c r="L117" s="58">
        <v>640</v>
      </c>
      <c r="M117" s="58">
        <v>640</v>
      </c>
      <c r="N117" s="58">
        <v>640</v>
      </c>
      <c r="O117" s="111"/>
    </row>
    <row r="118" spans="1:15" ht="50.25" customHeight="1" x14ac:dyDescent="0.25">
      <c r="A118" s="127"/>
      <c r="B118" s="111" t="s">
        <v>128</v>
      </c>
      <c r="C118" s="131" t="s">
        <v>9</v>
      </c>
      <c r="D118" s="113" t="s">
        <v>9</v>
      </c>
      <c r="E118" s="109" t="s">
        <v>16</v>
      </c>
      <c r="F118" s="125" t="s">
        <v>153</v>
      </c>
      <c r="G118" s="118" t="s">
        <v>134</v>
      </c>
      <c r="H118" s="118"/>
      <c r="I118" s="118"/>
      <c r="J118" s="118"/>
      <c r="K118" s="124">
        <v>2027</v>
      </c>
      <c r="L118" s="109" t="s">
        <v>139</v>
      </c>
      <c r="M118" s="109" t="s">
        <v>140</v>
      </c>
      <c r="N118" s="109" t="s">
        <v>141</v>
      </c>
      <c r="O118" s="113" t="s">
        <v>9</v>
      </c>
    </row>
    <row r="119" spans="1:15" ht="17.25" customHeight="1" x14ac:dyDescent="0.25">
      <c r="A119" s="127"/>
      <c r="B119" s="111"/>
      <c r="C119" s="131"/>
      <c r="D119" s="113"/>
      <c r="E119" s="109"/>
      <c r="F119" s="125"/>
      <c r="G119" s="93" t="s">
        <v>143</v>
      </c>
      <c r="H119" s="93" t="s">
        <v>135</v>
      </c>
      <c r="I119" s="93" t="s">
        <v>136</v>
      </c>
      <c r="J119" s="93" t="s">
        <v>137</v>
      </c>
      <c r="K119" s="125"/>
      <c r="L119" s="109"/>
      <c r="M119" s="109"/>
      <c r="N119" s="109"/>
      <c r="O119" s="113"/>
    </row>
    <row r="120" spans="1:15" ht="12.75" customHeight="1" x14ac:dyDescent="0.25">
      <c r="A120" s="127"/>
      <c r="B120" s="111"/>
      <c r="C120" s="131"/>
      <c r="D120" s="113"/>
      <c r="E120" s="48" t="s">
        <v>148</v>
      </c>
      <c r="F120" s="94" t="s">
        <v>145</v>
      </c>
      <c r="G120" s="23">
        <v>0</v>
      </c>
      <c r="H120" s="23">
        <v>3</v>
      </c>
      <c r="I120" s="23">
        <v>6</v>
      </c>
      <c r="J120" s="23">
        <v>6</v>
      </c>
      <c r="K120" s="94" t="s">
        <v>123</v>
      </c>
      <c r="L120" s="94" t="s">
        <v>123</v>
      </c>
      <c r="M120" s="94" t="s">
        <v>123</v>
      </c>
      <c r="N120" s="94" t="s">
        <v>123</v>
      </c>
      <c r="O120" s="113"/>
    </row>
    <row r="121" spans="1:15" ht="15" customHeight="1" x14ac:dyDescent="0.25">
      <c r="A121" s="127" t="s">
        <v>54</v>
      </c>
      <c r="B121" s="111" t="s">
        <v>71</v>
      </c>
      <c r="C121" s="112" t="s">
        <v>138</v>
      </c>
      <c r="D121" s="50" t="s">
        <v>61</v>
      </c>
      <c r="E121" s="21">
        <f>SUM(F121:N121)</f>
        <v>5800</v>
      </c>
      <c r="F121" s="110">
        <f>SUM(F122:J123)</f>
        <v>1160</v>
      </c>
      <c r="G121" s="115"/>
      <c r="H121" s="115"/>
      <c r="I121" s="115"/>
      <c r="J121" s="115"/>
      <c r="K121" s="93">
        <f>SUM(K122:K123)</f>
        <v>1160</v>
      </c>
      <c r="L121" s="93">
        <f>SUM(L122:L123)</f>
        <v>1160</v>
      </c>
      <c r="M121" s="93">
        <f t="shared" ref="M121:N121" si="30">SUM(M122:M123)</f>
        <v>1160</v>
      </c>
      <c r="N121" s="93">
        <f t="shared" si="30"/>
        <v>1160</v>
      </c>
      <c r="O121" s="111" t="s">
        <v>70</v>
      </c>
    </row>
    <row r="122" spans="1:15" ht="38.25" x14ac:dyDescent="0.25">
      <c r="A122" s="127"/>
      <c r="B122" s="111"/>
      <c r="C122" s="112"/>
      <c r="D122" s="50" t="s">
        <v>10</v>
      </c>
      <c r="E122" s="21">
        <f>SUM(F122:N122)</f>
        <v>0</v>
      </c>
      <c r="F122" s="110">
        <v>0</v>
      </c>
      <c r="G122" s="115"/>
      <c r="H122" s="115"/>
      <c r="I122" s="115"/>
      <c r="J122" s="115"/>
      <c r="K122" s="93">
        <v>0</v>
      </c>
      <c r="L122" s="93">
        <v>0</v>
      </c>
      <c r="M122" s="93">
        <v>0</v>
      </c>
      <c r="N122" s="93">
        <v>0</v>
      </c>
      <c r="O122" s="111"/>
    </row>
    <row r="123" spans="1:15" ht="41.25" customHeight="1" x14ac:dyDescent="0.25">
      <c r="A123" s="127"/>
      <c r="B123" s="111"/>
      <c r="C123" s="112"/>
      <c r="D123" s="50" t="s">
        <v>11</v>
      </c>
      <c r="E123" s="21">
        <f>SUM(F123:N123)</f>
        <v>5800</v>
      </c>
      <c r="F123" s="110">
        <v>1160</v>
      </c>
      <c r="G123" s="115"/>
      <c r="H123" s="115"/>
      <c r="I123" s="115"/>
      <c r="J123" s="115"/>
      <c r="K123" s="93">
        <v>1160</v>
      </c>
      <c r="L123" s="93">
        <v>1160</v>
      </c>
      <c r="M123" s="93">
        <v>1160</v>
      </c>
      <c r="N123" s="93">
        <v>1160</v>
      </c>
      <c r="O123" s="111"/>
    </row>
    <row r="124" spans="1:15" ht="15.75" customHeight="1" x14ac:dyDescent="0.25">
      <c r="A124" s="127"/>
      <c r="B124" s="111" t="s">
        <v>129</v>
      </c>
      <c r="C124" s="131" t="s">
        <v>9</v>
      </c>
      <c r="D124" s="113" t="s">
        <v>9</v>
      </c>
      <c r="E124" s="109" t="s">
        <v>16</v>
      </c>
      <c r="F124" s="125" t="s">
        <v>153</v>
      </c>
      <c r="G124" s="118" t="s">
        <v>134</v>
      </c>
      <c r="H124" s="118"/>
      <c r="I124" s="118"/>
      <c r="J124" s="118"/>
      <c r="K124" s="124">
        <v>2027</v>
      </c>
      <c r="L124" s="109" t="s">
        <v>139</v>
      </c>
      <c r="M124" s="109" t="s">
        <v>140</v>
      </c>
      <c r="N124" s="109" t="s">
        <v>141</v>
      </c>
      <c r="O124" s="113" t="s">
        <v>9</v>
      </c>
    </row>
    <row r="125" spans="1:15" ht="14.25" customHeight="1" x14ac:dyDescent="0.25">
      <c r="A125" s="127"/>
      <c r="B125" s="111"/>
      <c r="C125" s="131"/>
      <c r="D125" s="113"/>
      <c r="E125" s="109"/>
      <c r="F125" s="125"/>
      <c r="G125" s="93" t="s">
        <v>143</v>
      </c>
      <c r="H125" s="93" t="s">
        <v>135</v>
      </c>
      <c r="I125" s="93" t="s">
        <v>136</v>
      </c>
      <c r="J125" s="93" t="s">
        <v>137</v>
      </c>
      <c r="K125" s="125"/>
      <c r="L125" s="109"/>
      <c r="M125" s="109"/>
      <c r="N125" s="109"/>
      <c r="O125" s="113"/>
    </row>
    <row r="126" spans="1:15" ht="14.25" customHeight="1" x14ac:dyDescent="0.25">
      <c r="A126" s="127"/>
      <c r="B126" s="111"/>
      <c r="C126" s="131"/>
      <c r="D126" s="113"/>
      <c r="E126" s="48" t="s">
        <v>149</v>
      </c>
      <c r="F126" s="94" t="s">
        <v>146</v>
      </c>
      <c r="G126" s="23">
        <v>0</v>
      </c>
      <c r="H126" s="23">
        <v>5</v>
      </c>
      <c r="I126" s="23">
        <v>6</v>
      </c>
      <c r="J126" s="23">
        <v>7</v>
      </c>
      <c r="K126" s="94" t="s">
        <v>146</v>
      </c>
      <c r="L126" s="94" t="s">
        <v>146</v>
      </c>
      <c r="M126" s="94" t="s">
        <v>146</v>
      </c>
      <c r="N126" s="94" t="s">
        <v>146</v>
      </c>
      <c r="O126" s="113"/>
    </row>
    <row r="127" spans="1:15" ht="51" x14ac:dyDescent="0.25">
      <c r="A127" s="52" t="s">
        <v>72</v>
      </c>
      <c r="B127" s="50" t="s">
        <v>73</v>
      </c>
      <c r="C127" s="92" t="s">
        <v>138</v>
      </c>
      <c r="D127" s="50" t="s">
        <v>11</v>
      </c>
      <c r="E127" s="21">
        <f>SUM(F127:N127)</f>
        <v>500</v>
      </c>
      <c r="F127" s="110">
        <v>100</v>
      </c>
      <c r="G127" s="115"/>
      <c r="H127" s="115"/>
      <c r="I127" s="115"/>
      <c r="J127" s="115"/>
      <c r="K127" s="93">
        <v>100</v>
      </c>
      <c r="L127" s="93">
        <v>100</v>
      </c>
      <c r="M127" s="93">
        <v>100</v>
      </c>
      <c r="N127" s="93">
        <v>100</v>
      </c>
      <c r="O127" s="50" t="s">
        <v>70</v>
      </c>
    </row>
    <row r="128" spans="1:15" ht="17.25" customHeight="1" x14ac:dyDescent="0.25">
      <c r="A128" s="127"/>
      <c r="B128" s="111" t="s">
        <v>130</v>
      </c>
      <c r="C128" s="131" t="s">
        <v>9</v>
      </c>
      <c r="D128" s="113" t="s">
        <v>9</v>
      </c>
      <c r="E128" s="109" t="s">
        <v>16</v>
      </c>
      <c r="F128" s="125" t="s">
        <v>153</v>
      </c>
      <c r="G128" s="118" t="s">
        <v>134</v>
      </c>
      <c r="H128" s="118"/>
      <c r="I128" s="118"/>
      <c r="J128" s="118"/>
      <c r="K128" s="124">
        <v>2027</v>
      </c>
      <c r="L128" s="109" t="s">
        <v>139</v>
      </c>
      <c r="M128" s="109" t="s">
        <v>140</v>
      </c>
      <c r="N128" s="109" t="s">
        <v>141</v>
      </c>
      <c r="O128" s="113" t="s">
        <v>9</v>
      </c>
    </row>
    <row r="129" spans="1:16" ht="14.25" customHeight="1" x14ac:dyDescent="0.25">
      <c r="A129" s="127"/>
      <c r="B129" s="111"/>
      <c r="C129" s="131"/>
      <c r="D129" s="113"/>
      <c r="E129" s="109"/>
      <c r="F129" s="125"/>
      <c r="G129" s="93" t="s">
        <v>143</v>
      </c>
      <c r="H129" s="93" t="s">
        <v>135</v>
      </c>
      <c r="I129" s="93" t="s">
        <v>136</v>
      </c>
      <c r="J129" s="93" t="s">
        <v>137</v>
      </c>
      <c r="K129" s="125"/>
      <c r="L129" s="109"/>
      <c r="M129" s="109"/>
      <c r="N129" s="109"/>
      <c r="O129" s="113"/>
    </row>
    <row r="130" spans="1:16" ht="13.5" customHeight="1" x14ac:dyDescent="0.25">
      <c r="A130" s="127"/>
      <c r="B130" s="111"/>
      <c r="C130" s="131"/>
      <c r="D130" s="113"/>
      <c r="E130" s="23">
        <v>5</v>
      </c>
      <c r="F130" s="23">
        <v>1</v>
      </c>
      <c r="G130" s="23">
        <v>0</v>
      </c>
      <c r="H130" s="23">
        <v>0</v>
      </c>
      <c r="I130" s="23">
        <v>1</v>
      </c>
      <c r="J130" s="23">
        <v>1</v>
      </c>
      <c r="K130" s="23">
        <v>1</v>
      </c>
      <c r="L130" s="23">
        <v>1</v>
      </c>
      <c r="M130" s="23">
        <v>1</v>
      </c>
      <c r="N130" s="23">
        <v>1</v>
      </c>
      <c r="O130" s="113"/>
    </row>
    <row r="131" spans="1:16" ht="61.5" customHeight="1" x14ac:dyDescent="0.25">
      <c r="A131" s="127" t="s">
        <v>74</v>
      </c>
      <c r="B131" s="153" t="s">
        <v>75</v>
      </c>
      <c r="C131" s="113" t="s">
        <v>138</v>
      </c>
      <c r="D131" s="111" t="s">
        <v>11</v>
      </c>
      <c r="E131" s="114">
        <f>SUM(F131:N132)</f>
        <v>0</v>
      </c>
      <c r="F131" s="110">
        <v>0</v>
      </c>
      <c r="G131" s="115"/>
      <c r="H131" s="115"/>
      <c r="I131" s="115"/>
      <c r="J131" s="115"/>
      <c r="K131" s="110">
        <v>0</v>
      </c>
      <c r="L131" s="110">
        <v>0</v>
      </c>
      <c r="M131" s="110">
        <v>0</v>
      </c>
      <c r="N131" s="110">
        <v>0</v>
      </c>
      <c r="O131" s="111" t="s">
        <v>53</v>
      </c>
      <c r="P131" s="34"/>
    </row>
    <row r="132" spans="1:16" ht="3" customHeight="1" x14ac:dyDescent="0.25">
      <c r="A132" s="127"/>
      <c r="B132" s="153"/>
      <c r="C132" s="113"/>
      <c r="D132" s="111"/>
      <c r="E132" s="114"/>
      <c r="F132" s="110"/>
      <c r="G132" s="115"/>
      <c r="H132" s="115"/>
      <c r="I132" s="115"/>
      <c r="J132" s="115"/>
      <c r="K132" s="110"/>
      <c r="L132" s="110"/>
      <c r="M132" s="110"/>
      <c r="N132" s="110"/>
      <c r="O132" s="111"/>
      <c r="P132" s="34"/>
    </row>
    <row r="133" spans="1:16" ht="16.5" customHeight="1" x14ac:dyDescent="0.25">
      <c r="A133" s="127"/>
      <c r="B133" s="111" t="s">
        <v>131</v>
      </c>
      <c r="C133" s="131" t="s">
        <v>9</v>
      </c>
      <c r="D133" s="113" t="s">
        <v>9</v>
      </c>
      <c r="E133" s="109" t="s">
        <v>16</v>
      </c>
      <c r="F133" s="125" t="s">
        <v>153</v>
      </c>
      <c r="G133" s="113" t="s">
        <v>134</v>
      </c>
      <c r="H133" s="113"/>
      <c r="I133" s="113"/>
      <c r="J133" s="113"/>
      <c r="K133" s="124">
        <v>2027</v>
      </c>
      <c r="L133" s="109" t="s">
        <v>139</v>
      </c>
      <c r="M133" s="109" t="s">
        <v>140</v>
      </c>
      <c r="N133" s="109" t="s">
        <v>141</v>
      </c>
      <c r="O133" s="113" t="s">
        <v>9</v>
      </c>
      <c r="P133" s="34"/>
    </row>
    <row r="134" spans="1:16" ht="15" customHeight="1" x14ac:dyDescent="0.25">
      <c r="A134" s="127"/>
      <c r="B134" s="111"/>
      <c r="C134" s="131"/>
      <c r="D134" s="113"/>
      <c r="E134" s="109"/>
      <c r="F134" s="125"/>
      <c r="G134" s="93" t="s">
        <v>143</v>
      </c>
      <c r="H134" s="93" t="s">
        <v>135</v>
      </c>
      <c r="I134" s="93" t="s">
        <v>136</v>
      </c>
      <c r="J134" s="93" t="s">
        <v>137</v>
      </c>
      <c r="K134" s="125"/>
      <c r="L134" s="109"/>
      <c r="M134" s="109"/>
      <c r="N134" s="109"/>
      <c r="O134" s="113"/>
      <c r="P134" s="34"/>
    </row>
    <row r="135" spans="1:16" ht="21" customHeight="1" x14ac:dyDescent="0.25">
      <c r="A135" s="127"/>
      <c r="B135" s="111"/>
      <c r="C135" s="131"/>
      <c r="D135" s="113"/>
      <c r="E135" s="48" t="s">
        <v>150</v>
      </c>
      <c r="F135" s="94" t="s">
        <v>103</v>
      </c>
      <c r="G135" s="23">
        <v>8</v>
      </c>
      <c r="H135" s="23">
        <v>8</v>
      </c>
      <c r="I135" s="23">
        <v>8</v>
      </c>
      <c r="J135" s="23">
        <v>8</v>
      </c>
      <c r="K135" s="94" t="s">
        <v>103</v>
      </c>
      <c r="L135" s="94" t="s">
        <v>103</v>
      </c>
      <c r="M135" s="94" t="s">
        <v>103</v>
      </c>
      <c r="N135" s="94" t="s">
        <v>103</v>
      </c>
      <c r="O135" s="113"/>
      <c r="P135" s="34"/>
    </row>
    <row r="136" spans="1:16" ht="15" customHeight="1" x14ac:dyDescent="0.25">
      <c r="A136" s="127" t="s">
        <v>76</v>
      </c>
      <c r="B136" s="111" t="s">
        <v>77</v>
      </c>
      <c r="C136" s="113" t="s">
        <v>138</v>
      </c>
      <c r="D136" s="111" t="s">
        <v>78</v>
      </c>
      <c r="E136" s="114">
        <f>SUM(F136:N137)</f>
        <v>0</v>
      </c>
      <c r="F136" s="110">
        <v>0</v>
      </c>
      <c r="G136" s="115"/>
      <c r="H136" s="115"/>
      <c r="I136" s="115"/>
      <c r="J136" s="115"/>
      <c r="K136" s="110">
        <v>0</v>
      </c>
      <c r="L136" s="110">
        <v>0</v>
      </c>
      <c r="M136" s="110">
        <v>0</v>
      </c>
      <c r="N136" s="110">
        <v>0</v>
      </c>
      <c r="O136" s="111" t="s">
        <v>53</v>
      </c>
    </row>
    <row r="137" spans="1:16" ht="38.25" customHeight="1" x14ac:dyDescent="0.25">
      <c r="A137" s="127"/>
      <c r="B137" s="111"/>
      <c r="C137" s="113"/>
      <c r="D137" s="111"/>
      <c r="E137" s="114"/>
      <c r="F137" s="110"/>
      <c r="G137" s="115"/>
      <c r="H137" s="115"/>
      <c r="I137" s="115"/>
      <c r="J137" s="115"/>
      <c r="K137" s="110"/>
      <c r="L137" s="110"/>
      <c r="M137" s="110"/>
      <c r="N137" s="110"/>
      <c r="O137" s="111"/>
    </row>
    <row r="138" spans="1:16" ht="15.75" customHeight="1" x14ac:dyDescent="0.25">
      <c r="A138" s="127"/>
      <c r="B138" s="111" t="s">
        <v>151</v>
      </c>
      <c r="C138" s="131" t="s">
        <v>9</v>
      </c>
      <c r="D138" s="113" t="s">
        <v>9</v>
      </c>
      <c r="E138" s="109" t="s">
        <v>16</v>
      </c>
      <c r="F138" s="125" t="s">
        <v>153</v>
      </c>
      <c r="G138" s="118" t="s">
        <v>134</v>
      </c>
      <c r="H138" s="118"/>
      <c r="I138" s="118"/>
      <c r="J138" s="118"/>
      <c r="K138" s="124">
        <v>2027</v>
      </c>
      <c r="L138" s="109" t="s">
        <v>139</v>
      </c>
      <c r="M138" s="109" t="s">
        <v>140</v>
      </c>
      <c r="N138" s="109" t="s">
        <v>141</v>
      </c>
      <c r="O138" s="113" t="s">
        <v>9</v>
      </c>
    </row>
    <row r="139" spans="1:16" ht="15.75" customHeight="1" x14ac:dyDescent="0.25">
      <c r="A139" s="127"/>
      <c r="B139" s="111"/>
      <c r="C139" s="131"/>
      <c r="D139" s="113"/>
      <c r="E139" s="109"/>
      <c r="F139" s="125"/>
      <c r="G139" s="93" t="s">
        <v>143</v>
      </c>
      <c r="H139" s="93" t="s">
        <v>135</v>
      </c>
      <c r="I139" s="93" t="s">
        <v>136</v>
      </c>
      <c r="J139" s="93" t="s">
        <v>137</v>
      </c>
      <c r="K139" s="125"/>
      <c r="L139" s="109"/>
      <c r="M139" s="109"/>
      <c r="N139" s="109"/>
      <c r="O139" s="113"/>
    </row>
    <row r="140" spans="1:16" ht="15" customHeight="1" x14ac:dyDescent="0.25">
      <c r="A140" s="127"/>
      <c r="B140" s="111"/>
      <c r="C140" s="131"/>
      <c r="D140" s="113"/>
      <c r="E140" s="48" t="s">
        <v>64</v>
      </c>
      <c r="F140" s="94" t="s">
        <v>64</v>
      </c>
      <c r="G140" s="23">
        <v>0</v>
      </c>
      <c r="H140" s="23">
        <v>0</v>
      </c>
      <c r="I140" s="23">
        <v>0</v>
      </c>
      <c r="J140" s="23">
        <v>0</v>
      </c>
      <c r="K140" s="94" t="s">
        <v>64</v>
      </c>
      <c r="L140" s="94" t="s">
        <v>64</v>
      </c>
      <c r="M140" s="94" t="s">
        <v>64</v>
      </c>
      <c r="N140" s="94" t="s">
        <v>64</v>
      </c>
      <c r="O140" s="113"/>
    </row>
    <row r="141" spans="1:16" ht="79.5" customHeight="1" x14ac:dyDescent="0.25">
      <c r="A141" s="128" t="s">
        <v>79</v>
      </c>
      <c r="B141" s="50" t="s">
        <v>80</v>
      </c>
      <c r="C141" s="92" t="s">
        <v>138</v>
      </c>
      <c r="D141" s="50" t="s">
        <v>78</v>
      </c>
      <c r="E141" s="21">
        <f>SUM(F141:N141)</f>
        <v>1250</v>
      </c>
      <c r="F141" s="110">
        <v>250</v>
      </c>
      <c r="G141" s="117"/>
      <c r="H141" s="117"/>
      <c r="I141" s="117"/>
      <c r="J141" s="117"/>
      <c r="K141" s="93">
        <v>250</v>
      </c>
      <c r="L141" s="93">
        <v>250</v>
      </c>
      <c r="M141" s="93">
        <v>250</v>
      </c>
      <c r="N141" s="93">
        <v>250</v>
      </c>
      <c r="O141" s="55" t="s">
        <v>70</v>
      </c>
    </row>
    <row r="142" spans="1:16" ht="53.25" customHeight="1" x14ac:dyDescent="0.25">
      <c r="A142" s="129"/>
      <c r="B142" s="111" t="s">
        <v>155</v>
      </c>
      <c r="C142" s="131" t="s">
        <v>9</v>
      </c>
      <c r="D142" s="113" t="s">
        <v>9</v>
      </c>
      <c r="E142" s="109" t="s">
        <v>16</v>
      </c>
      <c r="F142" s="125" t="s">
        <v>153</v>
      </c>
      <c r="G142" s="118" t="s">
        <v>134</v>
      </c>
      <c r="H142" s="118"/>
      <c r="I142" s="118"/>
      <c r="J142" s="118"/>
      <c r="K142" s="124">
        <v>2027</v>
      </c>
      <c r="L142" s="109" t="s">
        <v>139</v>
      </c>
      <c r="M142" s="109" t="s">
        <v>140</v>
      </c>
      <c r="N142" s="109" t="s">
        <v>141</v>
      </c>
      <c r="O142" s="113" t="s">
        <v>9</v>
      </c>
    </row>
    <row r="143" spans="1:16" ht="12.75" customHeight="1" x14ac:dyDescent="0.25">
      <c r="A143" s="129"/>
      <c r="B143" s="111"/>
      <c r="C143" s="131"/>
      <c r="D143" s="113"/>
      <c r="E143" s="109"/>
      <c r="F143" s="125"/>
      <c r="G143" s="93" t="s">
        <v>143</v>
      </c>
      <c r="H143" s="93" t="s">
        <v>135</v>
      </c>
      <c r="I143" s="93" t="s">
        <v>136</v>
      </c>
      <c r="J143" s="93" t="s">
        <v>137</v>
      </c>
      <c r="K143" s="125"/>
      <c r="L143" s="109"/>
      <c r="M143" s="109"/>
      <c r="N143" s="109"/>
      <c r="O143" s="113"/>
    </row>
    <row r="144" spans="1:16" ht="15" customHeight="1" x14ac:dyDescent="0.25">
      <c r="A144" s="130"/>
      <c r="B144" s="111"/>
      <c r="C144" s="131"/>
      <c r="D144" s="113"/>
      <c r="E144" s="48" t="s">
        <v>145</v>
      </c>
      <c r="F144" s="94" t="s">
        <v>34</v>
      </c>
      <c r="G144" s="23">
        <v>0</v>
      </c>
      <c r="H144" s="23">
        <v>1</v>
      </c>
      <c r="I144" s="23">
        <v>2</v>
      </c>
      <c r="J144" s="23">
        <v>2</v>
      </c>
      <c r="K144" s="94" t="s">
        <v>49</v>
      </c>
      <c r="L144" s="23">
        <v>1</v>
      </c>
      <c r="M144" s="23">
        <v>1</v>
      </c>
      <c r="N144" s="23">
        <v>1</v>
      </c>
      <c r="O144" s="113"/>
    </row>
    <row r="145" spans="1:15" ht="41.25" customHeight="1" x14ac:dyDescent="0.25">
      <c r="A145" s="138" t="s">
        <v>81</v>
      </c>
      <c r="B145" s="50" t="s">
        <v>82</v>
      </c>
      <c r="C145" s="92" t="s">
        <v>138</v>
      </c>
      <c r="D145" s="50" t="s">
        <v>11</v>
      </c>
      <c r="E145" s="21">
        <f>SUM(F145:N145)</f>
        <v>1750</v>
      </c>
      <c r="F145" s="110">
        <v>350</v>
      </c>
      <c r="G145" s="115"/>
      <c r="H145" s="115"/>
      <c r="I145" s="115"/>
      <c r="J145" s="115"/>
      <c r="K145" s="93">
        <v>350</v>
      </c>
      <c r="L145" s="93">
        <v>350</v>
      </c>
      <c r="M145" s="93">
        <v>350</v>
      </c>
      <c r="N145" s="93">
        <v>350</v>
      </c>
      <c r="O145" s="55" t="s">
        <v>70</v>
      </c>
    </row>
    <row r="146" spans="1:15" ht="14.25" customHeight="1" x14ac:dyDescent="0.25">
      <c r="A146" s="139"/>
      <c r="B146" s="111" t="s">
        <v>152</v>
      </c>
      <c r="C146" s="131" t="s">
        <v>9</v>
      </c>
      <c r="D146" s="113" t="s">
        <v>9</v>
      </c>
      <c r="E146" s="109" t="s">
        <v>16</v>
      </c>
      <c r="F146" s="125" t="s">
        <v>153</v>
      </c>
      <c r="G146" s="118" t="s">
        <v>134</v>
      </c>
      <c r="H146" s="118"/>
      <c r="I146" s="118"/>
      <c r="J146" s="118"/>
      <c r="K146" s="124">
        <v>2027</v>
      </c>
      <c r="L146" s="109" t="s">
        <v>139</v>
      </c>
      <c r="M146" s="109" t="s">
        <v>140</v>
      </c>
      <c r="N146" s="109" t="s">
        <v>141</v>
      </c>
      <c r="O146" s="113" t="s">
        <v>9</v>
      </c>
    </row>
    <row r="147" spans="1:15" ht="15" customHeight="1" x14ac:dyDescent="0.25">
      <c r="A147" s="139"/>
      <c r="B147" s="111"/>
      <c r="C147" s="131"/>
      <c r="D147" s="113"/>
      <c r="E147" s="109"/>
      <c r="F147" s="125"/>
      <c r="G147" s="93" t="s">
        <v>143</v>
      </c>
      <c r="H147" s="93" t="s">
        <v>135</v>
      </c>
      <c r="I147" s="93" t="s">
        <v>136</v>
      </c>
      <c r="J147" s="93" t="s">
        <v>137</v>
      </c>
      <c r="K147" s="125"/>
      <c r="L147" s="109"/>
      <c r="M147" s="109"/>
      <c r="N147" s="109"/>
      <c r="O147" s="113"/>
    </row>
    <row r="148" spans="1:15" ht="13.5" customHeight="1" x14ac:dyDescent="0.25">
      <c r="A148" s="140"/>
      <c r="B148" s="111"/>
      <c r="C148" s="131"/>
      <c r="D148" s="113"/>
      <c r="E148" s="48" t="s">
        <v>99</v>
      </c>
      <c r="F148" s="94" t="s">
        <v>34</v>
      </c>
      <c r="G148" s="23">
        <v>0</v>
      </c>
      <c r="H148" s="23">
        <v>0</v>
      </c>
      <c r="I148" s="23">
        <v>2</v>
      </c>
      <c r="J148" s="23">
        <v>2</v>
      </c>
      <c r="K148" s="94" t="s">
        <v>34</v>
      </c>
      <c r="L148" s="94" t="s">
        <v>34</v>
      </c>
      <c r="M148" s="94" t="s">
        <v>34</v>
      </c>
      <c r="N148" s="94" t="s">
        <v>34</v>
      </c>
      <c r="O148" s="113"/>
    </row>
    <row r="149" spans="1:15" ht="43.5" customHeight="1" x14ac:dyDescent="0.25">
      <c r="A149" s="128" t="s">
        <v>83</v>
      </c>
      <c r="B149" s="49" t="s">
        <v>84</v>
      </c>
      <c r="C149" s="92" t="s">
        <v>138</v>
      </c>
      <c r="D149" s="50" t="s">
        <v>11</v>
      </c>
      <c r="E149" s="21">
        <f>SUM(F149:N149)</f>
        <v>0</v>
      </c>
      <c r="F149" s="110">
        <v>0</v>
      </c>
      <c r="G149" s="115"/>
      <c r="H149" s="115"/>
      <c r="I149" s="115"/>
      <c r="J149" s="115"/>
      <c r="K149" s="93">
        <v>0</v>
      </c>
      <c r="L149" s="93">
        <v>0</v>
      </c>
      <c r="M149" s="93">
        <v>0</v>
      </c>
      <c r="N149" s="93">
        <v>0</v>
      </c>
      <c r="O149" s="55" t="s">
        <v>70</v>
      </c>
    </row>
    <row r="150" spans="1:15" ht="13.5" customHeight="1" x14ac:dyDescent="0.25">
      <c r="A150" s="129"/>
      <c r="B150" s="111" t="s">
        <v>132</v>
      </c>
      <c r="C150" s="131" t="s">
        <v>9</v>
      </c>
      <c r="D150" s="113" t="s">
        <v>9</v>
      </c>
      <c r="E150" s="109" t="s">
        <v>16</v>
      </c>
      <c r="F150" s="125" t="s">
        <v>153</v>
      </c>
      <c r="G150" s="118" t="s">
        <v>134</v>
      </c>
      <c r="H150" s="118"/>
      <c r="I150" s="118"/>
      <c r="J150" s="118"/>
      <c r="K150" s="124">
        <v>2027</v>
      </c>
      <c r="L150" s="109" t="s">
        <v>139</v>
      </c>
      <c r="M150" s="109" t="s">
        <v>140</v>
      </c>
      <c r="N150" s="109" t="s">
        <v>141</v>
      </c>
      <c r="O150" s="113" t="s">
        <v>9</v>
      </c>
    </row>
    <row r="151" spans="1:15" ht="12.75" customHeight="1" x14ac:dyDescent="0.25">
      <c r="A151" s="129"/>
      <c r="B151" s="111"/>
      <c r="C151" s="131"/>
      <c r="D151" s="113"/>
      <c r="E151" s="109"/>
      <c r="F151" s="125"/>
      <c r="G151" s="93" t="s">
        <v>143</v>
      </c>
      <c r="H151" s="93" t="s">
        <v>135</v>
      </c>
      <c r="I151" s="93" t="s">
        <v>136</v>
      </c>
      <c r="J151" s="93" t="s">
        <v>137</v>
      </c>
      <c r="K151" s="125"/>
      <c r="L151" s="109"/>
      <c r="M151" s="109"/>
      <c r="N151" s="109"/>
      <c r="O151" s="113"/>
    </row>
    <row r="152" spans="1:15" ht="15" customHeight="1" x14ac:dyDescent="0.25">
      <c r="A152" s="130"/>
      <c r="B152" s="111"/>
      <c r="C152" s="131"/>
      <c r="D152" s="113"/>
      <c r="E152" s="48" t="s">
        <v>64</v>
      </c>
      <c r="F152" s="94" t="s">
        <v>64</v>
      </c>
      <c r="G152" s="23">
        <v>0</v>
      </c>
      <c r="H152" s="23">
        <v>0</v>
      </c>
      <c r="I152" s="23">
        <v>0</v>
      </c>
      <c r="J152" s="23">
        <v>0</v>
      </c>
      <c r="K152" s="94" t="s">
        <v>64</v>
      </c>
      <c r="L152" s="94" t="s">
        <v>64</v>
      </c>
      <c r="M152" s="94" t="s">
        <v>64</v>
      </c>
      <c r="N152" s="94" t="s">
        <v>64</v>
      </c>
      <c r="O152" s="113"/>
    </row>
    <row r="153" spans="1:15" ht="43.5" customHeight="1" x14ac:dyDescent="0.25">
      <c r="A153" s="128" t="s">
        <v>118</v>
      </c>
      <c r="B153" s="85" t="s">
        <v>117</v>
      </c>
      <c r="C153" s="92" t="s">
        <v>138</v>
      </c>
      <c r="D153" s="86" t="s">
        <v>11</v>
      </c>
      <c r="E153" s="84">
        <f>SUM(F153:N153)</f>
        <v>0</v>
      </c>
      <c r="F153" s="110">
        <v>0</v>
      </c>
      <c r="G153" s="115"/>
      <c r="H153" s="115"/>
      <c r="I153" s="115"/>
      <c r="J153" s="115"/>
      <c r="K153" s="93">
        <v>0</v>
      </c>
      <c r="L153" s="93">
        <v>0</v>
      </c>
      <c r="M153" s="93">
        <v>0</v>
      </c>
      <c r="N153" s="93">
        <v>0</v>
      </c>
      <c r="O153" s="88" t="s">
        <v>70</v>
      </c>
    </row>
    <row r="154" spans="1:15" ht="13.5" customHeight="1" x14ac:dyDescent="0.25">
      <c r="A154" s="129"/>
      <c r="B154" s="111" t="s">
        <v>121</v>
      </c>
      <c r="C154" s="131" t="s">
        <v>9</v>
      </c>
      <c r="D154" s="113" t="s">
        <v>9</v>
      </c>
      <c r="E154" s="109" t="s">
        <v>16</v>
      </c>
      <c r="F154" s="125" t="s">
        <v>153</v>
      </c>
      <c r="G154" s="118" t="s">
        <v>134</v>
      </c>
      <c r="H154" s="118"/>
      <c r="I154" s="118"/>
      <c r="J154" s="118"/>
      <c r="K154" s="124">
        <v>2027</v>
      </c>
      <c r="L154" s="109" t="s">
        <v>139</v>
      </c>
      <c r="M154" s="109" t="s">
        <v>140</v>
      </c>
      <c r="N154" s="109" t="s">
        <v>141</v>
      </c>
      <c r="O154" s="113" t="s">
        <v>9</v>
      </c>
    </row>
    <row r="155" spans="1:15" ht="12.75" customHeight="1" x14ac:dyDescent="0.25">
      <c r="A155" s="129"/>
      <c r="B155" s="111"/>
      <c r="C155" s="131"/>
      <c r="D155" s="113"/>
      <c r="E155" s="109"/>
      <c r="F155" s="125"/>
      <c r="G155" s="93" t="s">
        <v>143</v>
      </c>
      <c r="H155" s="93" t="s">
        <v>135</v>
      </c>
      <c r="I155" s="93" t="s">
        <v>136</v>
      </c>
      <c r="J155" s="93" t="s">
        <v>137</v>
      </c>
      <c r="K155" s="125"/>
      <c r="L155" s="109"/>
      <c r="M155" s="109"/>
      <c r="N155" s="109"/>
      <c r="O155" s="113"/>
    </row>
    <row r="156" spans="1:15" ht="15" customHeight="1" x14ac:dyDescent="0.25">
      <c r="A156" s="130"/>
      <c r="B156" s="111"/>
      <c r="C156" s="131"/>
      <c r="D156" s="113"/>
      <c r="E156" s="87" t="s">
        <v>64</v>
      </c>
      <c r="F156" s="94" t="s">
        <v>64</v>
      </c>
      <c r="G156" s="23">
        <v>0</v>
      </c>
      <c r="H156" s="23">
        <v>0</v>
      </c>
      <c r="I156" s="23">
        <v>0</v>
      </c>
      <c r="J156" s="23">
        <v>0</v>
      </c>
      <c r="K156" s="94" t="s">
        <v>64</v>
      </c>
      <c r="L156" s="94" t="s">
        <v>64</v>
      </c>
      <c r="M156" s="94" t="s">
        <v>64</v>
      </c>
      <c r="N156" s="94" t="s">
        <v>64</v>
      </c>
      <c r="O156" s="113"/>
    </row>
    <row r="157" spans="1:15" ht="93" hidden="1" customHeight="1" x14ac:dyDescent="0.25">
      <c r="A157" s="52" t="s">
        <v>26</v>
      </c>
      <c r="B157" s="50" t="s">
        <v>86</v>
      </c>
      <c r="C157" s="65" t="s">
        <v>115</v>
      </c>
      <c r="D157" s="50" t="s">
        <v>11</v>
      </c>
      <c r="E157" s="163" t="s">
        <v>85</v>
      </c>
      <c r="F157" s="164"/>
      <c r="G157" s="164"/>
      <c r="H157" s="164"/>
      <c r="I157" s="164"/>
      <c r="J157" s="164"/>
      <c r="K157" s="164"/>
      <c r="L157" s="164"/>
      <c r="M157" s="164"/>
      <c r="N157" s="165"/>
      <c r="O157" s="55" t="s">
        <v>70</v>
      </c>
    </row>
    <row r="158" spans="1:15" ht="14.25" hidden="1" customHeight="1" x14ac:dyDescent="0.25">
      <c r="A158" s="128"/>
      <c r="B158" s="150" t="s">
        <v>87</v>
      </c>
      <c r="C158" s="133" t="s">
        <v>9</v>
      </c>
      <c r="D158" s="156" t="s">
        <v>9</v>
      </c>
      <c r="E158" s="174" t="s">
        <v>16</v>
      </c>
      <c r="F158" s="161" t="s">
        <v>110</v>
      </c>
      <c r="G158" s="180" t="s">
        <v>17</v>
      </c>
      <c r="H158" s="181"/>
      <c r="I158" s="181"/>
      <c r="J158" s="182"/>
      <c r="K158" s="161" t="s">
        <v>111</v>
      </c>
      <c r="L158" s="159" t="s">
        <v>112</v>
      </c>
      <c r="M158" s="159" t="s">
        <v>113</v>
      </c>
      <c r="N158" s="159" t="s">
        <v>114</v>
      </c>
      <c r="O158" s="156" t="s">
        <v>9</v>
      </c>
    </row>
    <row r="159" spans="1:15" ht="14.25" hidden="1" customHeight="1" x14ac:dyDescent="0.25">
      <c r="A159" s="148"/>
      <c r="B159" s="151"/>
      <c r="C159" s="134"/>
      <c r="D159" s="157"/>
      <c r="E159" s="183"/>
      <c r="F159" s="162"/>
      <c r="G159" s="21" t="s">
        <v>18</v>
      </c>
      <c r="H159" s="21" t="s">
        <v>19</v>
      </c>
      <c r="I159" s="21" t="s">
        <v>20</v>
      </c>
      <c r="J159" s="21" t="s">
        <v>21</v>
      </c>
      <c r="K159" s="162"/>
      <c r="L159" s="160"/>
      <c r="M159" s="160"/>
      <c r="N159" s="160"/>
      <c r="O159" s="157"/>
    </row>
    <row r="160" spans="1:15" ht="24.75" hidden="1" customHeight="1" x14ac:dyDescent="0.25">
      <c r="A160" s="149"/>
      <c r="B160" s="152"/>
      <c r="C160" s="135"/>
      <c r="D160" s="158"/>
      <c r="E160" s="48" t="s">
        <v>33</v>
      </c>
      <c r="F160" s="48" t="s">
        <v>42</v>
      </c>
      <c r="G160" s="23" t="s">
        <v>28</v>
      </c>
      <c r="H160" s="23">
        <v>1</v>
      </c>
      <c r="I160" s="23">
        <v>3</v>
      </c>
      <c r="J160" s="23">
        <v>3</v>
      </c>
      <c r="K160" s="48" t="s">
        <v>42</v>
      </c>
      <c r="L160" s="48" t="s">
        <v>42</v>
      </c>
      <c r="M160" s="48" t="s">
        <v>42</v>
      </c>
      <c r="N160" s="48" t="s">
        <v>42</v>
      </c>
      <c r="O160" s="158"/>
    </row>
    <row r="161" spans="1:15" ht="15" customHeight="1" x14ac:dyDescent="0.25">
      <c r="A161" s="126" t="s">
        <v>88</v>
      </c>
      <c r="B161" s="126"/>
      <c r="C161" s="126"/>
      <c r="D161" s="54" t="s">
        <v>57</v>
      </c>
      <c r="E161" s="26">
        <f>SUM(F161:N161)</f>
        <v>12500</v>
      </c>
      <c r="F161" s="116">
        <f>SUM(F162:J163)</f>
        <v>2500</v>
      </c>
      <c r="G161" s="115"/>
      <c r="H161" s="115"/>
      <c r="I161" s="115"/>
      <c r="J161" s="115"/>
      <c r="K161" s="26">
        <f>SUM(K162:K163)</f>
        <v>2500</v>
      </c>
      <c r="L161" s="26">
        <f>SUM(L162:L163)</f>
        <v>2500</v>
      </c>
      <c r="M161" s="26">
        <f>SUM(M162:M163)</f>
        <v>2500</v>
      </c>
      <c r="N161" s="26">
        <f>SUM(N162:N163)</f>
        <v>2500</v>
      </c>
      <c r="O161" s="113" t="s">
        <v>9</v>
      </c>
    </row>
    <row r="162" spans="1:15" ht="38.25" x14ac:dyDescent="0.25">
      <c r="A162" s="126"/>
      <c r="B162" s="126"/>
      <c r="C162" s="126"/>
      <c r="D162" s="54" t="s">
        <v>10</v>
      </c>
      <c r="E162" s="26">
        <f>SUM(F162:N162)</f>
        <v>0</v>
      </c>
      <c r="F162" s="116">
        <f>F113</f>
        <v>0</v>
      </c>
      <c r="G162" s="115"/>
      <c r="H162" s="115"/>
      <c r="I162" s="115"/>
      <c r="J162" s="115"/>
      <c r="K162" s="26">
        <f t="shared" ref="K162:N163" si="31">K113</f>
        <v>0</v>
      </c>
      <c r="L162" s="26">
        <f t="shared" si="31"/>
        <v>0</v>
      </c>
      <c r="M162" s="26">
        <f t="shared" si="31"/>
        <v>0</v>
      </c>
      <c r="N162" s="26">
        <f t="shared" si="31"/>
        <v>0</v>
      </c>
      <c r="O162" s="113"/>
    </row>
    <row r="163" spans="1:15" ht="38.25" x14ac:dyDescent="0.25">
      <c r="A163" s="126"/>
      <c r="B163" s="126"/>
      <c r="C163" s="126"/>
      <c r="D163" s="54" t="s">
        <v>11</v>
      </c>
      <c r="E163" s="26">
        <f>SUM(F163:N163)</f>
        <v>12500</v>
      </c>
      <c r="F163" s="116">
        <f>F114</f>
        <v>2500</v>
      </c>
      <c r="G163" s="115"/>
      <c r="H163" s="115"/>
      <c r="I163" s="115"/>
      <c r="J163" s="115"/>
      <c r="K163" s="26">
        <f t="shared" si="31"/>
        <v>2500</v>
      </c>
      <c r="L163" s="26">
        <f t="shared" si="31"/>
        <v>2500</v>
      </c>
      <c r="M163" s="26">
        <f t="shared" si="31"/>
        <v>2500</v>
      </c>
      <c r="N163" s="26">
        <f t="shared" si="31"/>
        <v>2500</v>
      </c>
      <c r="O163" s="113"/>
    </row>
    <row r="164" spans="1:15" s="81" customFormat="1" ht="24.75" customHeight="1" x14ac:dyDescent="0.25">
      <c r="A164" s="141" t="s">
        <v>89</v>
      </c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</row>
    <row r="165" spans="1:15" x14ac:dyDescent="0.25">
      <c r="A165" s="127">
        <v>1</v>
      </c>
      <c r="B165" s="126" t="s">
        <v>90</v>
      </c>
      <c r="C165" s="113" t="s">
        <v>138</v>
      </c>
      <c r="D165" s="50" t="s">
        <v>8</v>
      </c>
      <c r="E165" s="26">
        <f t="shared" ref="E165:E170" si="32">SUM(F165:N165)</f>
        <v>11500</v>
      </c>
      <c r="F165" s="116">
        <f>SUM(F166:J167)</f>
        <v>2300</v>
      </c>
      <c r="G165" s="115"/>
      <c r="H165" s="115"/>
      <c r="I165" s="115"/>
      <c r="J165" s="115"/>
      <c r="K165" s="26">
        <f>SUM(K166:K167)</f>
        <v>2300</v>
      </c>
      <c r="L165" s="26">
        <f>SUM(L166:L167)</f>
        <v>2300</v>
      </c>
      <c r="M165" s="26">
        <f t="shared" ref="M165:N165" si="33">SUM(M166:M167)</f>
        <v>2300</v>
      </c>
      <c r="N165" s="26">
        <f t="shared" si="33"/>
        <v>2300</v>
      </c>
      <c r="O165" s="113" t="s">
        <v>9</v>
      </c>
    </row>
    <row r="166" spans="1:15" ht="38.25" x14ac:dyDescent="0.25">
      <c r="A166" s="127"/>
      <c r="B166" s="126"/>
      <c r="C166" s="113"/>
      <c r="D166" s="50" t="s">
        <v>10</v>
      </c>
      <c r="E166" s="21">
        <f t="shared" si="32"/>
        <v>0</v>
      </c>
      <c r="F166" s="110">
        <f>F169</f>
        <v>0</v>
      </c>
      <c r="G166" s="115"/>
      <c r="H166" s="115"/>
      <c r="I166" s="115"/>
      <c r="J166" s="115"/>
      <c r="K166" s="21">
        <f>K169</f>
        <v>0</v>
      </c>
      <c r="L166" s="21">
        <f>L169</f>
        <v>0</v>
      </c>
      <c r="M166" s="21">
        <f t="shared" ref="M166:N166" si="34">M169</f>
        <v>0</v>
      </c>
      <c r="N166" s="21">
        <f t="shared" si="34"/>
        <v>0</v>
      </c>
      <c r="O166" s="113"/>
    </row>
    <row r="167" spans="1:15" ht="42" customHeight="1" x14ac:dyDescent="0.25">
      <c r="A167" s="127"/>
      <c r="B167" s="126"/>
      <c r="C167" s="113"/>
      <c r="D167" s="50" t="s">
        <v>11</v>
      </c>
      <c r="E167" s="21">
        <f t="shared" si="32"/>
        <v>11500</v>
      </c>
      <c r="F167" s="110">
        <f>F170</f>
        <v>2300</v>
      </c>
      <c r="G167" s="115"/>
      <c r="H167" s="115"/>
      <c r="I167" s="115"/>
      <c r="J167" s="115"/>
      <c r="K167" s="21">
        <f>K170</f>
        <v>2300</v>
      </c>
      <c r="L167" s="21">
        <f>L170</f>
        <v>2300</v>
      </c>
      <c r="M167" s="21">
        <f t="shared" ref="M167:N167" si="35">M170</f>
        <v>2300</v>
      </c>
      <c r="N167" s="21">
        <f t="shared" si="35"/>
        <v>2300</v>
      </c>
      <c r="O167" s="113"/>
    </row>
    <row r="168" spans="1:15" ht="15" customHeight="1" x14ac:dyDescent="0.25">
      <c r="A168" s="127" t="s">
        <v>12</v>
      </c>
      <c r="B168" s="111" t="s">
        <v>91</v>
      </c>
      <c r="C168" s="113" t="s">
        <v>138</v>
      </c>
      <c r="D168" s="50" t="s">
        <v>8</v>
      </c>
      <c r="E168" s="21">
        <f t="shared" si="32"/>
        <v>11500</v>
      </c>
      <c r="F168" s="110">
        <f>SUM(F169:J170)</f>
        <v>2300</v>
      </c>
      <c r="G168" s="115"/>
      <c r="H168" s="115"/>
      <c r="I168" s="115"/>
      <c r="J168" s="115"/>
      <c r="K168" s="21">
        <f>SUM(K169:K170)</f>
        <v>2300</v>
      </c>
      <c r="L168" s="21">
        <f>SUM(L169:L170)</f>
        <v>2300</v>
      </c>
      <c r="M168" s="21">
        <f t="shared" ref="M168:N168" si="36">SUM(M169:M170)</f>
        <v>2300</v>
      </c>
      <c r="N168" s="21">
        <f t="shared" si="36"/>
        <v>2300</v>
      </c>
      <c r="O168" s="111" t="s">
        <v>92</v>
      </c>
    </row>
    <row r="169" spans="1:15" ht="38.25" x14ac:dyDescent="0.25">
      <c r="A169" s="127"/>
      <c r="B169" s="111"/>
      <c r="C169" s="113"/>
      <c r="D169" s="50" t="s">
        <v>10</v>
      </c>
      <c r="E169" s="21">
        <f t="shared" si="32"/>
        <v>0</v>
      </c>
      <c r="F169" s="110">
        <v>0</v>
      </c>
      <c r="G169" s="115"/>
      <c r="H169" s="115"/>
      <c r="I169" s="115"/>
      <c r="J169" s="115"/>
      <c r="K169" s="21">
        <v>0</v>
      </c>
      <c r="L169" s="21">
        <v>0</v>
      </c>
      <c r="M169" s="21">
        <v>0</v>
      </c>
      <c r="N169" s="21">
        <v>0</v>
      </c>
      <c r="O169" s="111"/>
    </row>
    <row r="170" spans="1:15" ht="39.75" customHeight="1" x14ac:dyDescent="0.25">
      <c r="A170" s="127"/>
      <c r="B170" s="111"/>
      <c r="C170" s="113"/>
      <c r="D170" s="50" t="s">
        <v>11</v>
      </c>
      <c r="E170" s="21">
        <f t="shared" si="32"/>
        <v>11500</v>
      </c>
      <c r="F170" s="110">
        <v>2300</v>
      </c>
      <c r="G170" s="115"/>
      <c r="H170" s="115"/>
      <c r="I170" s="115"/>
      <c r="J170" s="115"/>
      <c r="K170" s="21">
        <v>2300</v>
      </c>
      <c r="L170" s="71">
        <v>2300</v>
      </c>
      <c r="M170" s="71">
        <v>2300</v>
      </c>
      <c r="N170" s="71">
        <v>2300</v>
      </c>
      <c r="O170" s="111"/>
    </row>
    <row r="171" spans="1:15" ht="31.5" customHeight="1" x14ac:dyDescent="0.25">
      <c r="A171" s="109"/>
      <c r="B171" s="111" t="s">
        <v>156</v>
      </c>
      <c r="C171" s="131" t="s">
        <v>9</v>
      </c>
      <c r="D171" s="113" t="s">
        <v>9</v>
      </c>
      <c r="E171" s="109" t="s">
        <v>16</v>
      </c>
      <c r="F171" s="125" t="s">
        <v>153</v>
      </c>
      <c r="G171" s="118" t="s">
        <v>134</v>
      </c>
      <c r="H171" s="118"/>
      <c r="I171" s="118"/>
      <c r="J171" s="118"/>
      <c r="K171" s="124">
        <v>2027</v>
      </c>
      <c r="L171" s="174" t="s">
        <v>139</v>
      </c>
      <c r="M171" s="109" t="s">
        <v>140</v>
      </c>
      <c r="N171" s="109" t="s">
        <v>141</v>
      </c>
      <c r="O171" s="113" t="s">
        <v>9</v>
      </c>
    </row>
    <row r="172" spans="1:15" ht="14.25" customHeight="1" x14ac:dyDescent="0.25">
      <c r="A172" s="109"/>
      <c r="B172" s="111"/>
      <c r="C172" s="131"/>
      <c r="D172" s="113"/>
      <c r="E172" s="109"/>
      <c r="F172" s="125"/>
      <c r="G172" s="91" t="s">
        <v>143</v>
      </c>
      <c r="H172" s="91" t="s">
        <v>135</v>
      </c>
      <c r="I172" s="91" t="s">
        <v>136</v>
      </c>
      <c r="J172" s="91" t="s">
        <v>137</v>
      </c>
      <c r="K172" s="125"/>
      <c r="L172" s="160"/>
      <c r="M172" s="109"/>
      <c r="N172" s="109"/>
      <c r="O172" s="113"/>
    </row>
    <row r="173" spans="1:15" ht="12" customHeight="1" x14ac:dyDescent="0.25">
      <c r="A173" s="109"/>
      <c r="B173" s="111"/>
      <c r="C173" s="131"/>
      <c r="D173" s="113"/>
      <c r="E173" s="48" t="s">
        <v>123</v>
      </c>
      <c r="F173" s="108" t="s">
        <v>123</v>
      </c>
      <c r="G173" s="23">
        <v>0</v>
      </c>
      <c r="H173" s="23">
        <v>0</v>
      </c>
      <c r="I173" s="23">
        <v>0</v>
      </c>
      <c r="J173" s="23">
        <v>5</v>
      </c>
      <c r="K173" s="96" t="s">
        <v>64</v>
      </c>
      <c r="L173" s="96" t="s">
        <v>64</v>
      </c>
      <c r="M173" s="96" t="s">
        <v>64</v>
      </c>
      <c r="N173" s="96" t="s">
        <v>64</v>
      </c>
      <c r="O173" s="113"/>
    </row>
    <row r="174" spans="1:15" ht="15" customHeight="1" x14ac:dyDescent="0.25">
      <c r="A174" s="126" t="s">
        <v>93</v>
      </c>
      <c r="B174" s="126"/>
      <c r="C174" s="126"/>
      <c r="D174" s="17" t="s">
        <v>57</v>
      </c>
      <c r="E174" s="18">
        <f t="shared" ref="E174:E179" si="37">SUM(F174:N174)</f>
        <v>11500</v>
      </c>
      <c r="F174" s="154">
        <f>SUM(F175:J176)</f>
        <v>2300</v>
      </c>
      <c r="G174" s="155"/>
      <c r="H174" s="155"/>
      <c r="I174" s="155"/>
      <c r="J174" s="155"/>
      <c r="K174" s="43">
        <f>SUM(K175:K176)</f>
        <v>2300</v>
      </c>
      <c r="L174" s="18">
        <f>SUM(L175:L176)</f>
        <v>2300</v>
      </c>
      <c r="M174" s="18">
        <f t="shared" ref="M174:N174" si="38">SUM(M175:M176)</f>
        <v>2300</v>
      </c>
      <c r="N174" s="18">
        <f t="shared" si="38"/>
        <v>2300</v>
      </c>
      <c r="O174" s="112" t="s">
        <v>9</v>
      </c>
    </row>
    <row r="175" spans="1:15" ht="38.25" x14ac:dyDescent="0.25">
      <c r="A175" s="126"/>
      <c r="B175" s="126"/>
      <c r="C175" s="126"/>
      <c r="D175" s="17" t="s">
        <v>10</v>
      </c>
      <c r="E175" s="18">
        <f t="shared" si="37"/>
        <v>0</v>
      </c>
      <c r="F175" s="154">
        <f>F166</f>
        <v>0</v>
      </c>
      <c r="G175" s="155"/>
      <c r="H175" s="155"/>
      <c r="I175" s="155"/>
      <c r="J175" s="155"/>
      <c r="K175" s="43">
        <f>K166</f>
        <v>0</v>
      </c>
      <c r="L175" s="18">
        <f>L166</f>
        <v>0</v>
      </c>
      <c r="M175" s="18">
        <f t="shared" ref="M175:N175" si="39">M166</f>
        <v>0</v>
      </c>
      <c r="N175" s="18">
        <f t="shared" si="39"/>
        <v>0</v>
      </c>
      <c r="O175" s="112"/>
    </row>
    <row r="176" spans="1:15" ht="38.25" x14ac:dyDescent="0.25">
      <c r="A176" s="126"/>
      <c r="B176" s="126"/>
      <c r="C176" s="126"/>
      <c r="D176" s="17" t="s">
        <v>94</v>
      </c>
      <c r="E176" s="18">
        <f t="shared" si="37"/>
        <v>11500</v>
      </c>
      <c r="F176" s="154">
        <v>2300</v>
      </c>
      <c r="G176" s="155"/>
      <c r="H176" s="155"/>
      <c r="I176" s="155"/>
      <c r="J176" s="155"/>
      <c r="K176" s="43">
        <v>2300</v>
      </c>
      <c r="L176" s="61">
        <v>2300</v>
      </c>
      <c r="M176" s="61">
        <v>2300</v>
      </c>
      <c r="N176" s="61">
        <v>2300</v>
      </c>
      <c r="O176" s="112"/>
    </row>
    <row r="177" spans="1:16" ht="16.5" customHeight="1" x14ac:dyDescent="0.25">
      <c r="A177" s="126" t="s">
        <v>95</v>
      </c>
      <c r="B177" s="126"/>
      <c r="C177" s="126"/>
      <c r="D177" s="25" t="s">
        <v>57</v>
      </c>
      <c r="E177" s="82">
        <f t="shared" si="37"/>
        <v>1919257.9317700001</v>
      </c>
      <c r="F177" s="154">
        <f>F178+F179</f>
        <v>422237.29177000001</v>
      </c>
      <c r="G177" s="137"/>
      <c r="H177" s="137"/>
      <c r="I177" s="137"/>
      <c r="J177" s="137"/>
      <c r="K177" s="43">
        <f>SUM(K178:K179)</f>
        <v>374255.16000000003</v>
      </c>
      <c r="L177" s="18">
        <f>SUM(L178:L179)</f>
        <v>374255.16000000003</v>
      </c>
      <c r="M177" s="18">
        <f>SUM(M178:M179)</f>
        <v>374255.16000000003</v>
      </c>
      <c r="N177" s="18">
        <f>SUM(N178:N179)</f>
        <v>374255.16000000003</v>
      </c>
      <c r="O177" s="113" t="s">
        <v>9</v>
      </c>
    </row>
    <row r="178" spans="1:16" ht="40.5" customHeight="1" x14ac:dyDescent="0.25">
      <c r="A178" s="126"/>
      <c r="B178" s="126"/>
      <c r="C178" s="126"/>
      <c r="D178" s="25" t="s">
        <v>10</v>
      </c>
      <c r="E178" s="26">
        <f t="shared" si="37"/>
        <v>117477.35177000001</v>
      </c>
      <c r="F178" s="154">
        <f>F55+F86+F99+F109+F162+F175</f>
        <v>24185.351770000001</v>
      </c>
      <c r="G178" s="155"/>
      <c r="H178" s="155"/>
      <c r="I178" s="155"/>
      <c r="J178" s="155"/>
      <c r="K178" s="43">
        <f t="shared" ref="K178:N179" si="40">K55+K86+K99+K109+K162+K175</f>
        <v>23323</v>
      </c>
      <c r="L178" s="18">
        <f t="shared" si="40"/>
        <v>23323</v>
      </c>
      <c r="M178" s="18">
        <f t="shared" si="40"/>
        <v>23323</v>
      </c>
      <c r="N178" s="18">
        <f t="shared" si="40"/>
        <v>23323</v>
      </c>
      <c r="O178" s="113"/>
    </row>
    <row r="179" spans="1:16" ht="42" customHeight="1" x14ac:dyDescent="0.25">
      <c r="A179" s="126"/>
      <c r="B179" s="126"/>
      <c r="C179" s="126"/>
      <c r="D179" s="25" t="s">
        <v>11</v>
      </c>
      <c r="E179" s="82">
        <f t="shared" si="37"/>
        <v>1801780.5800000005</v>
      </c>
      <c r="F179" s="116">
        <f>F56+F87+F100+F110+F163+F176</f>
        <v>398051.94</v>
      </c>
      <c r="G179" s="115"/>
      <c r="H179" s="115"/>
      <c r="I179" s="115"/>
      <c r="J179" s="115"/>
      <c r="K179" s="43">
        <f t="shared" si="40"/>
        <v>350932.16000000003</v>
      </c>
      <c r="L179" s="18">
        <f t="shared" si="40"/>
        <v>350932.16000000003</v>
      </c>
      <c r="M179" s="18">
        <f t="shared" si="40"/>
        <v>350932.16000000003</v>
      </c>
      <c r="N179" s="18">
        <f t="shared" si="40"/>
        <v>350932.16000000003</v>
      </c>
      <c r="O179" s="113"/>
    </row>
    <row r="181" spans="1:16" ht="15.75" x14ac:dyDescent="0.25">
      <c r="O181" s="39" t="s">
        <v>158</v>
      </c>
    </row>
    <row r="183" spans="1:16" ht="42.75" customHeight="1" x14ac:dyDescent="0.3">
      <c r="A183" s="178" t="s">
        <v>162</v>
      </c>
      <c r="B183" s="178"/>
      <c r="C183" s="178"/>
      <c r="D183" s="178"/>
      <c r="E183" s="178"/>
      <c r="F183" s="36"/>
      <c r="G183" s="36"/>
      <c r="H183" s="36"/>
      <c r="I183" s="36"/>
      <c r="J183" s="36"/>
      <c r="K183" s="36"/>
      <c r="L183" s="38"/>
      <c r="M183" s="38"/>
      <c r="N183" s="38"/>
      <c r="O183" s="179" t="s">
        <v>161</v>
      </c>
      <c r="P183" s="179"/>
    </row>
    <row r="184" spans="1:16" ht="18.75" x14ac:dyDescent="0.3">
      <c r="A184" s="7"/>
      <c r="B184" s="8"/>
      <c r="C184" s="98" t="s">
        <v>96</v>
      </c>
      <c r="D184" s="98"/>
      <c r="E184" s="98"/>
      <c r="F184" s="98"/>
      <c r="G184" s="98"/>
      <c r="H184" s="98"/>
      <c r="I184" s="98"/>
      <c r="J184" s="98"/>
      <c r="K184" s="98"/>
      <c r="L184" s="38"/>
      <c r="M184" s="38"/>
      <c r="N184" s="173"/>
      <c r="O184" s="173"/>
    </row>
    <row r="185" spans="1:16" ht="18.75" x14ac:dyDescent="0.3">
      <c r="A185" s="7"/>
      <c r="B185" s="8"/>
      <c r="C185" s="35"/>
      <c r="D185" s="37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8"/>
    </row>
    <row r="186" spans="1:16" ht="18.75" x14ac:dyDescent="0.3">
      <c r="A186" s="37" t="s">
        <v>108</v>
      </c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8"/>
      <c r="M186" s="38"/>
      <c r="N186" s="38"/>
      <c r="O186" s="40" t="s">
        <v>97</v>
      </c>
    </row>
  </sheetData>
  <mergeCells count="498">
    <mergeCell ref="A10:A12"/>
    <mergeCell ref="A13:A15"/>
    <mergeCell ref="A16:A18"/>
    <mergeCell ref="A21:A23"/>
    <mergeCell ref="A25:A27"/>
    <mergeCell ref="O82:O84"/>
    <mergeCell ref="F74:J74"/>
    <mergeCell ref="F75:J75"/>
    <mergeCell ref="O79:O81"/>
    <mergeCell ref="M82:M83"/>
    <mergeCell ref="N82:N83"/>
    <mergeCell ref="F71:J71"/>
    <mergeCell ref="B82:B84"/>
    <mergeCell ref="A82:A84"/>
    <mergeCell ref="C82:C84"/>
    <mergeCell ref="D82:D84"/>
    <mergeCell ref="E82:E83"/>
    <mergeCell ref="F82:F83"/>
    <mergeCell ref="G82:J82"/>
    <mergeCell ref="K82:K83"/>
    <mergeCell ref="D76:D78"/>
    <mergeCell ref="E76:E77"/>
    <mergeCell ref="D79:D81"/>
    <mergeCell ref="E79:E81"/>
    <mergeCell ref="F20:J20"/>
    <mergeCell ref="F33:J33"/>
    <mergeCell ref="G21:J21"/>
    <mergeCell ref="G25:J25"/>
    <mergeCell ref="F28:J28"/>
    <mergeCell ref="F29:J29"/>
    <mergeCell ref="G30:J30"/>
    <mergeCell ref="C61:C66"/>
    <mergeCell ref="C67:C69"/>
    <mergeCell ref="F64:J64"/>
    <mergeCell ref="F65:J65"/>
    <mergeCell ref="F61:J61"/>
    <mergeCell ref="G67:J67"/>
    <mergeCell ref="C45:C47"/>
    <mergeCell ref="C48:C50"/>
    <mergeCell ref="E38:E39"/>
    <mergeCell ref="E42:E43"/>
    <mergeCell ref="E51:E52"/>
    <mergeCell ref="E34:E35"/>
    <mergeCell ref="N1:O1"/>
    <mergeCell ref="N2:O2"/>
    <mergeCell ref="A4:O4"/>
    <mergeCell ref="F6:N6"/>
    <mergeCell ref="F7:J7"/>
    <mergeCell ref="F8:J8"/>
    <mergeCell ref="A9:O9"/>
    <mergeCell ref="E6:E7"/>
    <mergeCell ref="O6:O7"/>
    <mergeCell ref="B6:B7"/>
    <mergeCell ref="D6:D7"/>
    <mergeCell ref="A6:A7"/>
    <mergeCell ref="O10:O12"/>
    <mergeCell ref="O13:O15"/>
    <mergeCell ref="C6:C7"/>
    <mergeCell ref="C10:C12"/>
    <mergeCell ref="C13:C15"/>
    <mergeCell ref="B10:B12"/>
    <mergeCell ref="B13:B15"/>
    <mergeCell ref="G16:J16"/>
    <mergeCell ref="F19:J19"/>
    <mergeCell ref="K16:K17"/>
    <mergeCell ref="F16:F17"/>
    <mergeCell ref="N16:N17"/>
    <mergeCell ref="F10:J10"/>
    <mergeCell ref="F11:J11"/>
    <mergeCell ref="F12:J12"/>
    <mergeCell ref="F13:J13"/>
    <mergeCell ref="F14:J14"/>
    <mergeCell ref="F15:J15"/>
    <mergeCell ref="B16:B18"/>
    <mergeCell ref="L16:L17"/>
    <mergeCell ref="K25:K26"/>
    <mergeCell ref="K30:K31"/>
    <mergeCell ref="F25:F26"/>
    <mergeCell ref="F30:F31"/>
    <mergeCell ref="F24:J24"/>
    <mergeCell ref="F21:F22"/>
    <mergeCell ref="O45:O47"/>
    <mergeCell ref="O48:O50"/>
    <mergeCell ref="O51:O53"/>
    <mergeCell ref="K42:K43"/>
    <mergeCell ref="F42:F43"/>
    <mergeCell ref="G42:J42"/>
    <mergeCell ref="N21:N22"/>
    <mergeCell ref="N25:N26"/>
    <mergeCell ref="N30:N31"/>
    <mergeCell ref="N34:N35"/>
    <mergeCell ref="N38:N39"/>
    <mergeCell ref="N42:N43"/>
    <mergeCell ref="L25:L26"/>
    <mergeCell ref="L30:L31"/>
    <mergeCell ref="L34:L35"/>
    <mergeCell ref="L38:L39"/>
    <mergeCell ref="L42:L43"/>
    <mergeCell ref="L51:L52"/>
    <mergeCell ref="O54:O56"/>
    <mergeCell ref="O58:O60"/>
    <mergeCell ref="F46:J46"/>
    <mergeCell ref="F47:J47"/>
    <mergeCell ref="F48:J48"/>
    <mergeCell ref="A57:O57"/>
    <mergeCell ref="F58:J58"/>
    <mergeCell ref="B45:B47"/>
    <mergeCell ref="B48:B50"/>
    <mergeCell ref="B51:B53"/>
    <mergeCell ref="B58:B60"/>
    <mergeCell ref="F59:J59"/>
    <mergeCell ref="F60:J60"/>
    <mergeCell ref="F49:J49"/>
    <mergeCell ref="F50:J50"/>
    <mergeCell ref="K51:K52"/>
    <mergeCell ref="F51:F52"/>
    <mergeCell ref="F56:J56"/>
    <mergeCell ref="C51:C53"/>
    <mergeCell ref="C58:C60"/>
    <mergeCell ref="F45:J45"/>
    <mergeCell ref="A54:C56"/>
    <mergeCell ref="N51:N52"/>
    <mergeCell ref="A45:A47"/>
    <mergeCell ref="F72:J72"/>
    <mergeCell ref="F87:J87"/>
    <mergeCell ref="A88:O88"/>
    <mergeCell ref="F89:J89"/>
    <mergeCell ref="O85:O87"/>
    <mergeCell ref="O89:O91"/>
    <mergeCell ref="F91:J91"/>
    <mergeCell ref="B61:B66"/>
    <mergeCell ref="B67:B69"/>
    <mergeCell ref="K67:K68"/>
    <mergeCell ref="O61:O63"/>
    <mergeCell ref="O64:O66"/>
    <mergeCell ref="O67:O69"/>
    <mergeCell ref="F70:J70"/>
    <mergeCell ref="F62:J62"/>
    <mergeCell ref="F63:J63"/>
    <mergeCell ref="L82:L83"/>
    <mergeCell ref="A74:A75"/>
    <mergeCell ref="B74:B75"/>
    <mergeCell ref="C74:C75"/>
    <mergeCell ref="A76:A78"/>
    <mergeCell ref="A89:A91"/>
    <mergeCell ref="A70:A73"/>
    <mergeCell ref="E67:E68"/>
    <mergeCell ref="O95:O97"/>
    <mergeCell ref="F73:J73"/>
    <mergeCell ref="G76:J76"/>
    <mergeCell ref="O76:O78"/>
    <mergeCell ref="O92:O94"/>
    <mergeCell ref="F92:J92"/>
    <mergeCell ref="F93:J93"/>
    <mergeCell ref="F94:J94"/>
    <mergeCell ref="F76:F77"/>
    <mergeCell ref="K76:K77"/>
    <mergeCell ref="N76:N77"/>
    <mergeCell ref="F86:J86"/>
    <mergeCell ref="L76:L77"/>
    <mergeCell ref="M76:M77"/>
    <mergeCell ref="F90:J90"/>
    <mergeCell ref="F85:J85"/>
    <mergeCell ref="F79:J81"/>
    <mergeCell ref="K79:K81"/>
    <mergeCell ref="L79:L81"/>
    <mergeCell ref="M79:M81"/>
    <mergeCell ref="N79:N81"/>
    <mergeCell ref="N95:N96"/>
    <mergeCell ref="B95:B97"/>
    <mergeCell ref="C105:C107"/>
    <mergeCell ref="C70:C73"/>
    <mergeCell ref="C95:C97"/>
    <mergeCell ref="D95:D97"/>
    <mergeCell ref="E95:E96"/>
    <mergeCell ref="C76:C78"/>
    <mergeCell ref="C89:C91"/>
    <mergeCell ref="C92:C94"/>
    <mergeCell ref="B92:B94"/>
    <mergeCell ref="A85:C87"/>
    <mergeCell ref="B76:B78"/>
    <mergeCell ref="B89:B91"/>
    <mergeCell ref="B70:B73"/>
    <mergeCell ref="A92:A94"/>
    <mergeCell ref="A95:A97"/>
    <mergeCell ref="A102:A104"/>
    <mergeCell ref="A105:A107"/>
    <mergeCell ref="E154:E155"/>
    <mergeCell ref="F154:F155"/>
    <mergeCell ref="G154:J154"/>
    <mergeCell ref="K154:K155"/>
    <mergeCell ref="L154:L155"/>
    <mergeCell ref="F153:J153"/>
    <mergeCell ref="E138:E139"/>
    <mergeCell ref="E142:E143"/>
    <mergeCell ref="E146:E147"/>
    <mergeCell ref="E150:E151"/>
    <mergeCell ref="F149:J149"/>
    <mergeCell ref="G150:J150"/>
    <mergeCell ref="F150:F151"/>
    <mergeCell ref="F141:J141"/>
    <mergeCell ref="G142:J142"/>
    <mergeCell ref="F145:J145"/>
    <mergeCell ref="G146:J146"/>
    <mergeCell ref="F146:F147"/>
    <mergeCell ref="K138:K139"/>
    <mergeCell ref="F138:F139"/>
    <mergeCell ref="G138:J138"/>
    <mergeCell ref="B165:B167"/>
    <mergeCell ref="C165:C167"/>
    <mergeCell ref="C168:C170"/>
    <mergeCell ref="A165:A167"/>
    <mergeCell ref="A168:A170"/>
    <mergeCell ref="A161:C163"/>
    <mergeCell ref="F166:J166"/>
    <mergeCell ref="G158:J158"/>
    <mergeCell ref="F158:F159"/>
    <mergeCell ref="E158:E159"/>
    <mergeCell ref="D158:D160"/>
    <mergeCell ref="A183:E183"/>
    <mergeCell ref="D142:D144"/>
    <mergeCell ref="D146:D148"/>
    <mergeCell ref="D150:D152"/>
    <mergeCell ref="O168:O170"/>
    <mergeCell ref="O183:P183"/>
    <mergeCell ref="B171:B173"/>
    <mergeCell ref="O171:O173"/>
    <mergeCell ref="O174:O176"/>
    <mergeCell ref="M171:M172"/>
    <mergeCell ref="F168:J168"/>
    <mergeCell ref="F169:J169"/>
    <mergeCell ref="F170:J170"/>
    <mergeCell ref="G171:J171"/>
    <mergeCell ref="F174:J174"/>
    <mergeCell ref="F161:J161"/>
    <mergeCell ref="F162:J162"/>
    <mergeCell ref="F163:J163"/>
    <mergeCell ref="A164:O164"/>
    <mergeCell ref="F165:J165"/>
    <mergeCell ref="B168:B170"/>
    <mergeCell ref="O161:O163"/>
    <mergeCell ref="O165:O167"/>
    <mergeCell ref="F167:J167"/>
    <mergeCell ref="A48:A50"/>
    <mergeCell ref="A51:A53"/>
    <mergeCell ref="A58:A60"/>
    <mergeCell ref="A61:A66"/>
    <mergeCell ref="B79:B81"/>
    <mergeCell ref="A79:A81"/>
    <mergeCell ref="N184:O184"/>
    <mergeCell ref="O177:O179"/>
    <mergeCell ref="A171:A173"/>
    <mergeCell ref="C171:C173"/>
    <mergeCell ref="D171:D173"/>
    <mergeCell ref="N171:N172"/>
    <mergeCell ref="A174:C176"/>
    <mergeCell ref="A177:C179"/>
    <mergeCell ref="E171:E172"/>
    <mergeCell ref="L171:L172"/>
    <mergeCell ref="F175:J175"/>
    <mergeCell ref="F176:J176"/>
    <mergeCell ref="F171:F172"/>
    <mergeCell ref="K171:K172"/>
    <mergeCell ref="F177:J177"/>
    <mergeCell ref="F178:J178"/>
    <mergeCell ref="F179:J179"/>
    <mergeCell ref="A67:A69"/>
    <mergeCell ref="B21:B23"/>
    <mergeCell ref="B25:B27"/>
    <mergeCell ref="B30:B32"/>
    <mergeCell ref="B34:B36"/>
    <mergeCell ref="B38:B40"/>
    <mergeCell ref="B42:B44"/>
    <mergeCell ref="C16:C18"/>
    <mergeCell ref="C21:C23"/>
    <mergeCell ref="C25:C27"/>
    <mergeCell ref="C30:C32"/>
    <mergeCell ref="C34:C36"/>
    <mergeCell ref="C38:C40"/>
    <mergeCell ref="C42:C44"/>
    <mergeCell ref="A30:A32"/>
    <mergeCell ref="A34:A36"/>
    <mergeCell ref="A38:A40"/>
    <mergeCell ref="A42:A44"/>
    <mergeCell ref="O158:O160"/>
    <mergeCell ref="K150:K151"/>
    <mergeCell ref="O142:O144"/>
    <mergeCell ref="O154:O156"/>
    <mergeCell ref="K136:K137"/>
    <mergeCell ref="N136:N137"/>
    <mergeCell ref="N138:N139"/>
    <mergeCell ref="N142:N143"/>
    <mergeCell ref="N146:N147"/>
    <mergeCell ref="L142:L143"/>
    <mergeCell ref="L146:L147"/>
    <mergeCell ref="L150:L151"/>
    <mergeCell ref="N154:N155"/>
    <mergeCell ref="N158:N159"/>
    <mergeCell ref="L158:L159"/>
    <mergeCell ref="K158:K159"/>
    <mergeCell ref="O138:O140"/>
    <mergeCell ref="O136:O137"/>
    <mergeCell ref="E157:N157"/>
    <mergeCell ref="M158:M159"/>
    <mergeCell ref="M154:M155"/>
    <mergeCell ref="K142:K143"/>
    <mergeCell ref="K146:K147"/>
    <mergeCell ref="F142:F143"/>
    <mergeCell ref="L118:L119"/>
    <mergeCell ref="L124:L125"/>
    <mergeCell ref="L128:L129"/>
    <mergeCell ref="L131:L132"/>
    <mergeCell ref="M95:M96"/>
    <mergeCell ref="K118:K119"/>
    <mergeCell ref="F102:J102"/>
    <mergeCell ref="G95:J95"/>
    <mergeCell ref="F98:J98"/>
    <mergeCell ref="F99:J99"/>
    <mergeCell ref="F100:J100"/>
    <mergeCell ref="K124:K125"/>
    <mergeCell ref="K131:K132"/>
    <mergeCell ref="K128:K129"/>
    <mergeCell ref="F131:J132"/>
    <mergeCell ref="F128:F129"/>
    <mergeCell ref="G124:J124"/>
    <mergeCell ref="F123:J123"/>
    <mergeCell ref="F95:F96"/>
    <mergeCell ref="N150:N151"/>
    <mergeCell ref="K133:K134"/>
    <mergeCell ref="M138:M139"/>
    <mergeCell ref="L136:L137"/>
    <mergeCell ref="N133:N134"/>
    <mergeCell ref="L133:L134"/>
    <mergeCell ref="M133:M134"/>
    <mergeCell ref="M142:M143"/>
    <mergeCell ref="M146:M147"/>
    <mergeCell ref="M150:M151"/>
    <mergeCell ref="L138:L139"/>
    <mergeCell ref="O102:O104"/>
    <mergeCell ref="A158:A160"/>
    <mergeCell ref="A153:A156"/>
    <mergeCell ref="A115:A117"/>
    <mergeCell ref="A118:A120"/>
    <mergeCell ref="A121:A123"/>
    <mergeCell ref="A124:A126"/>
    <mergeCell ref="B154:B156"/>
    <mergeCell ref="B158:B160"/>
    <mergeCell ref="M136:M137"/>
    <mergeCell ref="C150:C152"/>
    <mergeCell ref="C128:C130"/>
    <mergeCell ref="B124:B126"/>
    <mergeCell ref="B128:B130"/>
    <mergeCell ref="B131:B132"/>
    <mergeCell ref="B133:B135"/>
    <mergeCell ref="C142:C144"/>
    <mergeCell ref="B136:B137"/>
    <mergeCell ref="C118:C120"/>
    <mergeCell ref="D131:D132"/>
    <mergeCell ref="D133:D135"/>
    <mergeCell ref="D124:D126"/>
    <mergeCell ref="D128:D130"/>
    <mergeCell ref="D136:D137"/>
    <mergeCell ref="C146:C148"/>
    <mergeCell ref="C121:C123"/>
    <mergeCell ref="C124:C126"/>
    <mergeCell ref="C154:C156"/>
    <mergeCell ref="C158:C160"/>
    <mergeCell ref="C112:C114"/>
    <mergeCell ref="C115:C117"/>
    <mergeCell ref="D154:D156"/>
    <mergeCell ref="A108:C110"/>
    <mergeCell ref="B138:B140"/>
    <mergeCell ref="B142:B144"/>
    <mergeCell ref="B146:B148"/>
    <mergeCell ref="B150:B152"/>
    <mergeCell ref="A128:A130"/>
    <mergeCell ref="A131:A132"/>
    <mergeCell ref="A133:A135"/>
    <mergeCell ref="B121:B123"/>
    <mergeCell ref="D138:D140"/>
    <mergeCell ref="C136:C137"/>
    <mergeCell ref="C138:C140"/>
    <mergeCell ref="B112:B114"/>
    <mergeCell ref="B115:B117"/>
    <mergeCell ref="A112:A114"/>
    <mergeCell ref="C131:C132"/>
    <mergeCell ref="C133:C135"/>
    <mergeCell ref="A145:A148"/>
    <mergeCell ref="A111:O111"/>
    <mergeCell ref="F112:J112"/>
    <mergeCell ref="B118:B120"/>
    <mergeCell ref="D118:D120"/>
    <mergeCell ref="C102:C104"/>
    <mergeCell ref="F104:J104"/>
    <mergeCell ref="F105:J105"/>
    <mergeCell ref="F106:J106"/>
    <mergeCell ref="F107:J107"/>
    <mergeCell ref="F108:J108"/>
    <mergeCell ref="F109:J109"/>
    <mergeCell ref="F113:J113"/>
    <mergeCell ref="F114:J114"/>
    <mergeCell ref="F115:J115"/>
    <mergeCell ref="E136:E137"/>
    <mergeCell ref="F136:J137"/>
    <mergeCell ref="G128:J128"/>
    <mergeCell ref="G133:J133"/>
    <mergeCell ref="F133:F134"/>
    <mergeCell ref="F118:F119"/>
    <mergeCell ref="F124:F125"/>
    <mergeCell ref="E118:E119"/>
    <mergeCell ref="L67:L68"/>
    <mergeCell ref="G34:J34"/>
    <mergeCell ref="F37:J37"/>
    <mergeCell ref="G38:J38"/>
    <mergeCell ref="F41:J41"/>
    <mergeCell ref="K34:K35"/>
    <mergeCell ref="K38:K39"/>
    <mergeCell ref="F34:F35"/>
    <mergeCell ref="F38:F39"/>
    <mergeCell ref="F66:J66"/>
    <mergeCell ref="G51:J51"/>
    <mergeCell ref="F54:J54"/>
    <mergeCell ref="F55:J55"/>
    <mergeCell ref="F67:F68"/>
    <mergeCell ref="N67:N68"/>
    <mergeCell ref="A149:A152"/>
    <mergeCell ref="M16:M17"/>
    <mergeCell ref="M21:M22"/>
    <mergeCell ref="M25:M26"/>
    <mergeCell ref="M30:M31"/>
    <mergeCell ref="M34:M35"/>
    <mergeCell ref="M38:M39"/>
    <mergeCell ref="M42:M43"/>
    <mergeCell ref="M51:M52"/>
    <mergeCell ref="M67:M68"/>
    <mergeCell ref="D16:D18"/>
    <mergeCell ref="D21:D23"/>
    <mergeCell ref="D25:D27"/>
    <mergeCell ref="D30:D32"/>
    <mergeCell ref="D34:D36"/>
    <mergeCell ref="D38:D40"/>
    <mergeCell ref="D42:D44"/>
    <mergeCell ref="D51:D53"/>
    <mergeCell ref="D67:D69"/>
    <mergeCell ref="E16:E17"/>
    <mergeCell ref="E21:E22"/>
    <mergeCell ref="E25:E26"/>
    <mergeCell ref="E30:E31"/>
    <mergeCell ref="L21:L22"/>
    <mergeCell ref="O146:O148"/>
    <mergeCell ref="O150:O152"/>
    <mergeCell ref="O16:O18"/>
    <mergeCell ref="O21:O23"/>
    <mergeCell ref="O25:O27"/>
    <mergeCell ref="O30:O32"/>
    <mergeCell ref="O34:O36"/>
    <mergeCell ref="O38:O40"/>
    <mergeCell ref="O42:O44"/>
    <mergeCell ref="A101:O101"/>
    <mergeCell ref="K95:K96"/>
    <mergeCell ref="A98:C100"/>
    <mergeCell ref="B102:B104"/>
    <mergeCell ref="B105:B107"/>
    <mergeCell ref="O98:O100"/>
    <mergeCell ref="L95:L96"/>
    <mergeCell ref="F103:J103"/>
    <mergeCell ref="A136:A137"/>
    <mergeCell ref="A138:A140"/>
    <mergeCell ref="A141:A144"/>
    <mergeCell ref="O133:O135"/>
    <mergeCell ref="N118:N119"/>
    <mergeCell ref="N124:N125"/>
    <mergeCell ref="E124:E125"/>
    <mergeCell ref="E128:E129"/>
    <mergeCell ref="E131:E132"/>
    <mergeCell ref="E133:E134"/>
    <mergeCell ref="F127:J127"/>
    <mergeCell ref="F110:J110"/>
    <mergeCell ref="F117:J117"/>
    <mergeCell ref="F116:J116"/>
    <mergeCell ref="G118:J118"/>
    <mergeCell ref="F121:J121"/>
    <mergeCell ref="F122:J122"/>
    <mergeCell ref="N128:N129"/>
    <mergeCell ref="N131:N132"/>
    <mergeCell ref="M118:M119"/>
    <mergeCell ref="M124:M125"/>
    <mergeCell ref="M128:M129"/>
    <mergeCell ref="M131:M132"/>
    <mergeCell ref="O131:O132"/>
    <mergeCell ref="O105:O107"/>
    <mergeCell ref="O108:O110"/>
    <mergeCell ref="O112:O114"/>
    <mergeCell ref="O115:O117"/>
    <mergeCell ref="O118:O120"/>
    <mergeCell ref="O121:O123"/>
    <mergeCell ref="O124:O126"/>
    <mergeCell ref="O128:O130"/>
  </mergeCells>
  <pageMargins left="0.7" right="0.7" top="0.75" bottom="0.75" header="0.3" footer="0.3"/>
  <pageSetup paperSize="9" scale="60" fitToWidth="0" fitToHeight="0" orientation="landscape" useFirstPageNumber="1" r:id="rId1"/>
  <headerFooter differentFirst="1">
    <oddHeader>&amp;C&amp;"Times New Roman,обычный"&amp;P</oddHeader>
  </headerFooter>
  <rowBreaks count="6" manualBreakCount="6">
    <brk id="27" max="13" man="1"/>
    <brk id="44" max="13" man="1"/>
    <brk id="69" max="13" man="1"/>
    <brk id="104" max="13" man="1"/>
    <brk id="130" max="13" man="1"/>
    <brk id="16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Sheet1!Заголовки_для_печати</vt:lpstr>
      <vt:lpstr>Sheet1!Область_печати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</dc:creator>
  <cp:lastModifiedBy>Крупницкая Ирина Константиновна</cp:lastModifiedBy>
  <cp:lastPrinted>2026-05-18T13:05:08Z</cp:lastPrinted>
  <dcterms:created xsi:type="dcterms:W3CDTF">2020-01-26T09:26:00Z</dcterms:created>
  <dcterms:modified xsi:type="dcterms:W3CDTF">2026-05-19T08:06:19Z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211EDA41B2534277A0C6848DFEB5CCC6_13</vt:lpwstr>
  </property>
  <property fmtid="{D5CDD505-2E9C-101B-9397-08002B2CF9AE}" pid="3" name="KSOProductBuildVer">
    <vt:lpwstr>1049-12.2.0.21931</vt:lpwstr>
  </property>
</Properties>
</file>