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Галя\Постановления\ПРОГРАММА культура\ПРОГРАММА 2026-2030\5_шаблон от 14.04.2026\для сайта\"/>
    </mc:Choice>
  </mc:AlternateContent>
  <xr:revisionPtr revIDLastSave="0" documentId="13_ncr:1_{A31DA105-2C71-4094-9E01-14CFCF3253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 МР МП" sheetId="43" r:id="rId1"/>
  </sheets>
  <definedNames>
    <definedName name="_xlnm.Print_Titles" localSheetId="0">'Перечень МР МП'!$4:$6</definedName>
    <definedName name="_xlnm.Print_Area" localSheetId="0">'Перечень МР МП'!$A$1:$O$623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9" i="43" l="1"/>
  <c r="M569" i="43"/>
  <c r="N569" i="43"/>
  <c r="K569" i="43"/>
  <c r="F577" i="43"/>
  <c r="F569" i="43"/>
  <c r="F568" i="43" s="1"/>
  <c r="L577" i="43"/>
  <c r="M577" i="43"/>
  <c r="N577" i="43"/>
  <c r="K577" i="43"/>
  <c r="K575" i="43" s="1"/>
  <c r="K568" i="43"/>
  <c r="F570" i="43"/>
  <c r="K598" i="43" l="1"/>
  <c r="K597" i="43" s="1"/>
  <c r="E256" i="43"/>
  <c r="F267" i="43"/>
  <c r="E303" i="43" l="1"/>
  <c r="L575" i="43" l="1"/>
  <c r="M575" i="43"/>
  <c r="N575" i="43"/>
  <c r="F591" i="43"/>
  <c r="E593" i="43"/>
  <c r="E592" i="43"/>
  <c r="N591" i="43"/>
  <c r="M591" i="43"/>
  <c r="L591" i="43"/>
  <c r="K591" i="43"/>
  <c r="E580" i="43"/>
  <c r="F579" i="43"/>
  <c r="L579" i="43"/>
  <c r="M579" i="43"/>
  <c r="N579" i="43"/>
  <c r="K579" i="43"/>
  <c r="L585" i="43"/>
  <c r="M585" i="43"/>
  <c r="N585" i="43"/>
  <c r="K585" i="43"/>
  <c r="F585" i="43"/>
  <c r="E587" i="43"/>
  <c r="E586" i="43"/>
  <c r="E581" i="43"/>
  <c r="E576" i="43"/>
  <c r="F425" i="43"/>
  <c r="F442" i="43"/>
  <c r="F441" i="43"/>
  <c r="F443" i="43"/>
  <c r="L472" i="43"/>
  <c r="M472" i="43"/>
  <c r="N472" i="43"/>
  <c r="F472" i="43"/>
  <c r="K472" i="43"/>
  <c r="E473" i="43"/>
  <c r="E474" i="43"/>
  <c r="E475" i="43"/>
  <c r="E476" i="43"/>
  <c r="L426" i="43"/>
  <c r="M426" i="43"/>
  <c r="N426" i="43"/>
  <c r="K426" i="43"/>
  <c r="F426" i="43"/>
  <c r="F427" i="43"/>
  <c r="L425" i="43"/>
  <c r="M425" i="43"/>
  <c r="N425" i="43"/>
  <c r="K425" i="43"/>
  <c r="E434" i="43"/>
  <c r="E435" i="43"/>
  <c r="E436" i="43"/>
  <c r="L433" i="43"/>
  <c r="M433" i="43"/>
  <c r="N433" i="43"/>
  <c r="K433" i="43"/>
  <c r="F433" i="43"/>
  <c r="E577" i="43" l="1"/>
  <c r="F575" i="43"/>
  <c r="E591" i="43"/>
  <c r="E585" i="43"/>
  <c r="E579" i="43"/>
  <c r="E472" i="43"/>
  <c r="E433" i="43"/>
  <c r="E575" i="43" l="1"/>
  <c r="F598" i="43"/>
  <c r="F597" i="43" s="1"/>
  <c r="K552" i="43"/>
  <c r="N603" i="43" l="1"/>
  <c r="M603" i="43"/>
  <c r="K603" i="43"/>
  <c r="E610" i="43"/>
  <c r="E604" i="43"/>
  <c r="E571" i="43"/>
  <c r="M457" i="43"/>
  <c r="N457" i="43"/>
  <c r="M444" i="43"/>
  <c r="N444" i="43"/>
  <c r="M450" i="43"/>
  <c r="N450" i="43"/>
  <c r="M464" i="43"/>
  <c r="N464" i="43"/>
  <c r="L443" i="43"/>
  <c r="M443" i="43"/>
  <c r="N443" i="43"/>
  <c r="K443" i="43"/>
  <c r="L523" i="43"/>
  <c r="M523" i="43"/>
  <c r="N523" i="43"/>
  <c r="K523" i="43"/>
  <c r="L521" i="43"/>
  <c r="M521" i="43"/>
  <c r="N521" i="43"/>
  <c r="K521" i="43"/>
  <c r="F521" i="43"/>
  <c r="F523" i="43"/>
  <c r="F522" i="43"/>
  <c r="L552" i="43"/>
  <c r="M552" i="43"/>
  <c r="N552" i="43"/>
  <c r="F552" i="43"/>
  <c r="L553" i="43"/>
  <c r="M553" i="43"/>
  <c r="N553" i="43"/>
  <c r="K553" i="43"/>
  <c r="F553" i="43"/>
  <c r="L554" i="43"/>
  <c r="M554" i="43"/>
  <c r="N554" i="43"/>
  <c r="K554" i="43"/>
  <c r="F554" i="43"/>
  <c r="E558" i="43"/>
  <c r="E556" i="43"/>
  <c r="E557" i="43"/>
  <c r="E544" i="43"/>
  <c r="E545" i="43"/>
  <c r="E546" i="43"/>
  <c r="E538" i="43"/>
  <c r="E539" i="43"/>
  <c r="E532" i="43"/>
  <c r="E533" i="43"/>
  <c r="E526" i="43"/>
  <c r="E527" i="43"/>
  <c r="E515" i="43"/>
  <c r="E516" i="43"/>
  <c r="E509" i="43"/>
  <c r="E510" i="43"/>
  <c r="E485" i="43"/>
  <c r="E486" i="43"/>
  <c r="E487" i="43"/>
  <c r="E465" i="43"/>
  <c r="E466" i="43"/>
  <c r="E467" i="43"/>
  <c r="E468" i="43"/>
  <c r="E459" i="43"/>
  <c r="E458" i="43"/>
  <c r="E451" i="43"/>
  <c r="E452" i="43"/>
  <c r="E453" i="43"/>
  <c r="E446" i="43"/>
  <c r="E445" i="43"/>
  <c r="E423" i="43"/>
  <c r="E424" i="43"/>
  <c r="E429" i="43"/>
  <c r="K385" i="43"/>
  <c r="F362" i="43"/>
  <c r="F361" i="43"/>
  <c r="L362" i="43"/>
  <c r="M362" i="43"/>
  <c r="N362" i="43"/>
  <c r="K362" i="43"/>
  <c r="L361" i="43"/>
  <c r="M361" i="43"/>
  <c r="N361" i="43"/>
  <c r="K361" i="43"/>
  <c r="L360" i="43"/>
  <c r="M360" i="43"/>
  <c r="N360" i="43"/>
  <c r="K360" i="43"/>
  <c r="F360" i="43"/>
  <c r="M363" i="43"/>
  <c r="N363" i="43"/>
  <c r="L363" i="43"/>
  <c r="K363" i="43"/>
  <c r="F363" i="43"/>
  <c r="F336" i="43"/>
  <c r="F330" i="43"/>
  <c r="L330" i="43"/>
  <c r="M330" i="43"/>
  <c r="N330" i="43"/>
  <c r="K330" i="43"/>
  <c r="L336" i="43"/>
  <c r="M336" i="43"/>
  <c r="N336" i="43"/>
  <c r="K336" i="43"/>
  <c r="L329" i="43"/>
  <c r="M329" i="43"/>
  <c r="N329" i="43"/>
  <c r="K329" i="43"/>
  <c r="F329" i="43"/>
  <c r="L328" i="43"/>
  <c r="M328" i="43"/>
  <c r="N328" i="43"/>
  <c r="K328" i="43"/>
  <c r="F328" i="43"/>
  <c r="K315" i="43"/>
  <c r="K314" i="43"/>
  <c r="L268" i="43"/>
  <c r="M268" i="43"/>
  <c r="N268" i="43"/>
  <c r="K268" i="43"/>
  <c r="F268" i="43"/>
  <c r="L267" i="43"/>
  <c r="M267" i="43"/>
  <c r="N267" i="43"/>
  <c r="K267" i="43"/>
  <c r="E364" i="43"/>
  <c r="E365" i="43"/>
  <c r="E366" i="43"/>
  <c r="E337" i="43"/>
  <c r="E338" i="43"/>
  <c r="E331" i="43"/>
  <c r="E332" i="43"/>
  <c r="E317" i="43"/>
  <c r="E318" i="43"/>
  <c r="E308" i="43"/>
  <c r="E309" i="43"/>
  <c r="E298" i="43"/>
  <c r="E293" i="43"/>
  <c r="E287" i="43"/>
  <c r="E288" i="43"/>
  <c r="M269" i="43"/>
  <c r="N269" i="43"/>
  <c r="M275" i="43"/>
  <c r="K275" i="43"/>
  <c r="F275" i="43"/>
  <c r="E277" i="43"/>
  <c r="E276" i="43"/>
  <c r="E270" i="43"/>
  <c r="E271" i="43"/>
  <c r="E257" i="43"/>
  <c r="E241" i="43"/>
  <c r="L232" i="43"/>
  <c r="M232" i="43"/>
  <c r="N232" i="43"/>
  <c r="K232" i="43"/>
  <c r="F232" i="43"/>
  <c r="L233" i="43"/>
  <c r="M233" i="43"/>
  <c r="N233" i="43"/>
  <c r="K233" i="43"/>
  <c r="F233" i="43"/>
  <c r="L234" i="43"/>
  <c r="M234" i="43"/>
  <c r="N234" i="43"/>
  <c r="K234" i="43"/>
  <c r="F234" i="43"/>
  <c r="E246" i="43"/>
  <c r="E247" i="43"/>
  <c r="E248" i="43"/>
  <c r="E227" i="43"/>
  <c r="E226" i="43"/>
  <c r="E225" i="43"/>
  <c r="E214" i="43"/>
  <c r="E215" i="43"/>
  <c r="K212" i="43"/>
  <c r="M212" i="43"/>
  <c r="N212" i="43"/>
  <c r="E268" i="43" l="1"/>
  <c r="E234" i="43"/>
  <c r="M327" i="43"/>
  <c r="K327" i="43"/>
  <c r="F359" i="43"/>
  <c r="N551" i="43"/>
  <c r="K551" i="43"/>
  <c r="N327" i="43"/>
  <c r="M231" i="43"/>
  <c r="F327" i="43"/>
  <c r="M551" i="43"/>
  <c r="E232" i="43"/>
  <c r="E363" i="43"/>
  <c r="L327" i="43"/>
  <c r="N231" i="43"/>
  <c r="E361" i="43"/>
  <c r="K266" i="43"/>
  <c r="K231" i="43"/>
  <c r="L231" i="43"/>
  <c r="F231" i="43"/>
  <c r="L266" i="43"/>
  <c r="E523" i="43"/>
  <c r="E554" i="43"/>
  <c r="E553" i="43"/>
  <c r="L551" i="43"/>
  <c r="E552" i="43"/>
  <c r="E362" i="43"/>
  <c r="E360" i="43"/>
  <c r="E329" i="43"/>
  <c r="E231" i="43" l="1"/>
  <c r="L121" i="43"/>
  <c r="M121" i="43"/>
  <c r="N121" i="43"/>
  <c r="K121" i="43"/>
  <c r="F121" i="43"/>
  <c r="F120" i="43"/>
  <c r="F203" i="43" s="1"/>
  <c r="K123" i="43"/>
  <c r="F122" i="43"/>
  <c r="N122" i="43"/>
  <c r="N205" i="43" s="1"/>
  <c r="M122" i="43"/>
  <c r="M205" i="43" s="1"/>
  <c r="K122" i="43"/>
  <c r="K205" i="43" s="1"/>
  <c r="E171" i="43"/>
  <c r="E161" i="43"/>
  <c r="E160" i="43"/>
  <c r="E145" i="43"/>
  <c r="E144" i="43"/>
  <c r="E137" i="43"/>
  <c r="E138" i="43"/>
  <c r="E131" i="43"/>
  <c r="E132" i="43"/>
  <c r="E126" i="43"/>
  <c r="E125" i="43"/>
  <c r="N77" i="43"/>
  <c r="M77" i="43"/>
  <c r="L77" i="43"/>
  <c r="K77" i="43"/>
  <c r="F77" i="43"/>
  <c r="F76" i="43"/>
  <c r="K76" i="43"/>
  <c r="L76" i="43"/>
  <c r="N76" i="43"/>
  <c r="M76" i="43"/>
  <c r="M75" i="43" s="1"/>
  <c r="M99" i="43"/>
  <c r="M94" i="43"/>
  <c r="E100" i="43"/>
  <c r="E95" i="43"/>
  <c r="E79" i="43"/>
  <c r="E80" i="43"/>
  <c r="E71" i="43"/>
  <c r="E70" i="43"/>
  <c r="E65" i="43"/>
  <c r="E54" i="43"/>
  <c r="E55" i="43"/>
  <c r="N32" i="43"/>
  <c r="M32" i="43"/>
  <c r="L32" i="43"/>
  <c r="K32" i="43"/>
  <c r="N21" i="43"/>
  <c r="N20" i="43" s="1"/>
  <c r="M21" i="43"/>
  <c r="M20" i="43" s="1"/>
  <c r="L21" i="43"/>
  <c r="L20" i="43" s="1"/>
  <c r="K21" i="43"/>
  <c r="K20" i="43" s="1"/>
  <c r="F21" i="43"/>
  <c r="F20" i="43" s="1"/>
  <c r="N15" i="43"/>
  <c r="M15" i="43"/>
  <c r="L15" i="43"/>
  <c r="K15" i="43"/>
  <c r="F15" i="43"/>
  <c r="N10" i="43"/>
  <c r="M10" i="43"/>
  <c r="L10" i="43"/>
  <c r="K10" i="43"/>
  <c r="F10" i="43"/>
  <c r="N9" i="43"/>
  <c r="N8" i="43" s="1"/>
  <c r="M9" i="43"/>
  <c r="M8" i="43" s="1"/>
  <c r="L9" i="43"/>
  <c r="L8" i="43" s="1"/>
  <c r="K9" i="43"/>
  <c r="K8" i="43" s="1"/>
  <c r="F9" i="43"/>
  <c r="F8" i="43" s="1"/>
  <c r="E28" i="43"/>
  <c r="L51" i="43"/>
  <c r="M51" i="43"/>
  <c r="N51" i="43"/>
  <c r="K51" i="43"/>
  <c r="F52" i="43"/>
  <c r="F50" i="43"/>
  <c r="F51" i="43"/>
  <c r="M50" i="43"/>
  <c r="N50" i="43"/>
  <c r="N115" i="43" s="1"/>
  <c r="E33" i="43"/>
  <c r="N27" i="43"/>
  <c r="M27" i="43"/>
  <c r="L27" i="43"/>
  <c r="E23" i="43"/>
  <c r="E16" i="43"/>
  <c r="E11" i="43"/>
  <c r="M609" i="43"/>
  <c r="M602" i="43"/>
  <c r="M600" i="43" s="1"/>
  <c r="M555" i="43"/>
  <c r="M543" i="43"/>
  <c r="M537" i="43"/>
  <c r="M525" i="43"/>
  <c r="M520" i="43"/>
  <c r="M522" i="43"/>
  <c r="M514" i="43"/>
  <c r="M508" i="43"/>
  <c r="M507" i="43"/>
  <c r="M506" i="43"/>
  <c r="M498" i="43"/>
  <c r="M491" i="43"/>
  <c r="M483" i="43"/>
  <c r="M482" i="43"/>
  <c r="M481" i="43"/>
  <c r="M563" i="43" s="1"/>
  <c r="M441" i="43"/>
  <c r="M566" i="43"/>
  <c r="M410" i="43"/>
  <c r="M409" i="43"/>
  <c r="M408" i="43"/>
  <c r="M407" i="43"/>
  <c r="M418" i="43" s="1"/>
  <c r="M400" i="43"/>
  <c r="M394" i="43"/>
  <c r="M393" i="43"/>
  <c r="M392" i="43"/>
  <c r="M385" i="43"/>
  <c r="M384" i="43"/>
  <c r="M383" i="43"/>
  <c r="M370" i="43"/>
  <c r="M352" i="43"/>
  <c r="M351" i="43"/>
  <c r="M350" i="43"/>
  <c r="M349" i="43"/>
  <c r="M342" i="43"/>
  <c r="M322" i="43"/>
  <c r="M315" i="43"/>
  <c r="M314" i="43"/>
  <c r="M307" i="43"/>
  <c r="M302" i="43"/>
  <c r="M297" i="43"/>
  <c r="M292" i="43"/>
  <c r="M286" i="43"/>
  <c r="M281" i="43"/>
  <c r="M261" i="43"/>
  <c r="M254" i="43"/>
  <c r="M255" i="43"/>
  <c r="M245" i="43"/>
  <c r="M240" i="43"/>
  <c r="M235" i="43"/>
  <c r="M224" i="43"/>
  <c r="M219" i="43"/>
  <c r="M211" i="43"/>
  <c r="M210" i="43"/>
  <c r="M378" i="43" s="1"/>
  <c r="M209" i="43"/>
  <c r="M377" i="43" s="1"/>
  <c r="M195" i="43"/>
  <c r="M194" i="43"/>
  <c r="M193" i="43"/>
  <c r="M192" i="43"/>
  <c r="M184" i="43"/>
  <c r="M183" i="43"/>
  <c r="M182" i="43"/>
  <c r="M181" i="43"/>
  <c r="M175" i="43"/>
  <c r="M170" i="43"/>
  <c r="M165" i="43"/>
  <c r="M159" i="43"/>
  <c r="M157" i="43"/>
  <c r="M149" i="43"/>
  <c r="M143" i="43"/>
  <c r="M130" i="43"/>
  <c r="M124" i="43"/>
  <c r="M123" i="43"/>
  <c r="M120" i="43"/>
  <c r="M203" i="43" s="1"/>
  <c r="M108" i="43"/>
  <c r="M107" i="43"/>
  <c r="M104" i="43" s="1"/>
  <c r="M89" i="43"/>
  <c r="M84" i="43"/>
  <c r="M78" i="43"/>
  <c r="M69" i="43"/>
  <c r="M64" i="43"/>
  <c r="M59" i="43"/>
  <c r="M52" i="43"/>
  <c r="M41" i="43"/>
  <c r="M39" i="43"/>
  <c r="M22" i="43"/>
  <c r="N609" i="43"/>
  <c r="N570" i="43"/>
  <c r="N555" i="43"/>
  <c r="N543" i="43"/>
  <c r="N537" i="43"/>
  <c r="N525" i="43"/>
  <c r="N520" i="43"/>
  <c r="N522" i="43"/>
  <c r="N514" i="43"/>
  <c r="N508" i="43"/>
  <c r="N507" i="43"/>
  <c r="N506" i="43"/>
  <c r="N498" i="43"/>
  <c r="N491" i="43"/>
  <c r="N483" i="43"/>
  <c r="N482" i="43"/>
  <c r="N481" i="43"/>
  <c r="N563" i="43" s="1"/>
  <c r="N441" i="43"/>
  <c r="N566" i="43"/>
  <c r="N410" i="43"/>
  <c r="N409" i="43"/>
  <c r="N408" i="43"/>
  <c r="N407" i="43"/>
  <c r="N418" i="43" s="1"/>
  <c r="N400" i="43"/>
  <c r="N394" i="43"/>
  <c r="N393" i="43"/>
  <c r="N392" i="43"/>
  <c r="N385" i="43"/>
  <c r="N384" i="43"/>
  <c r="N383" i="43"/>
  <c r="N370" i="43"/>
  <c r="N352" i="43"/>
  <c r="N351" i="43"/>
  <c r="N350" i="43"/>
  <c r="N349" i="43"/>
  <c r="N342" i="43"/>
  <c r="N322" i="43"/>
  <c r="N315" i="43"/>
  <c r="N314" i="43"/>
  <c r="N307" i="43"/>
  <c r="N302" i="43"/>
  <c r="N297" i="43"/>
  <c r="N292" i="43"/>
  <c r="N286" i="43"/>
  <c r="N281" i="43"/>
  <c r="N261" i="43"/>
  <c r="N254" i="43"/>
  <c r="N245" i="43"/>
  <c r="N240" i="43"/>
  <c r="N235" i="43"/>
  <c r="N224" i="43"/>
  <c r="N219" i="43"/>
  <c r="N211" i="43"/>
  <c r="N213" i="43"/>
  <c r="N210" i="43"/>
  <c r="N378" i="43" s="1"/>
  <c r="N209" i="43"/>
  <c r="N377" i="43" s="1"/>
  <c r="N195" i="43"/>
  <c r="N194" i="43"/>
  <c r="N193" i="43"/>
  <c r="N192" i="43"/>
  <c r="N184" i="43"/>
  <c r="N183" i="43"/>
  <c r="N182" i="43"/>
  <c r="N181" i="43"/>
  <c r="N175" i="43"/>
  <c r="N170" i="43"/>
  <c r="N165" i="43"/>
  <c r="N159" i="43"/>
  <c r="N157" i="43"/>
  <c r="N149" i="43"/>
  <c r="N143" i="43"/>
  <c r="N120" i="43"/>
  <c r="N203" i="43" s="1"/>
  <c r="N130" i="43"/>
  <c r="N124" i="43"/>
  <c r="N108" i="43"/>
  <c r="N107" i="43"/>
  <c r="N104" i="43" s="1"/>
  <c r="N99" i="43"/>
  <c r="N94" i="43"/>
  <c r="N89" i="43"/>
  <c r="N84" i="43"/>
  <c r="N78" i="43"/>
  <c r="N69" i="43"/>
  <c r="N64" i="43"/>
  <c r="N59" i="43"/>
  <c r="N41" i="43"/>
  <c r="N39" i="43"/>
  <c r="N22" i="43"/>
  <c r="M391" i="43" l="1"/>
  <c r="N505" i="43"/>
  <c r="M180" i="43"/>
  <c r="N180" i="43"/>
  <c r="N191" i="43"/>
  <c r="N75" i="43"/>
  <c r="E77" i="43"/>
  <c r="F49" i="43"/>
  <c r="K116" i="43"/>
  <c r="E9" i="43"/>
  <c r="E20" i="43"/>
  <c r="E21" i="43"/>
  <c r="E8" i="43"/>
  <c r="E10" i="43"/>
  <c r="N564" i="43"/>
  <c r="M564" i="43"/>
  <c r="F204" i="43"/>
  <c r="E51" i="43"/>
  <c r="F116" i="43"/>
  <c r="M49" i="43"/>
  <c r="M382" i="43"/>
  <c r="E76" i="43"/>
  <c r="M117" i="43"/>
  <c r="E15" i="43"/>
  <c r="M115" i="43"/>
  <c r="M116" i="43"/>
  <c r="M313" i="43"/>
  <c r="N420" i="43"/>
  <c r="N391" i="43"/>
  <c r="N116" i="43"/>
  <c r="N158" i="43"/>
  <c r="M420" i="43"/>
  <c r="N618" i="43"/>
  <c r="N255" i="43"/>
  <c r="N382" i="43"/>
  <c r="N156" i="43"/>
  <c r="N427" i="43"/>
  <c r="N484" i="43"/>
  <c r="E330" i="43"/>
  <c r="M406" i="43"/>
  <c r="N123" i="43"/>
  <c r="N348" i="43"/>
  <c r="M419" i="43"/>
  <c r="M427" i="43"/>
  <c r="M136" i="43"/>
  <c r="M484" i="43"/>
  <c r="N602" i="43"/>
  <c r="N600" i="43" s="1"/>
  <c r="N253" i="43"/>
  <c r="N252" i="43" s="1"/>
  <c r="M253" i="43"/>
  <c r="M252" i="43" s="1"/>
  <c r="N406" i="43"/>
  <c r="M47" i="43"/>
  <c r="M46" i="43" s="1"/>
  <c r="M618" i="43"/>
  <c r="M480" i="43"/>
  <c r="N480" i="43"/>
  <c r="M53" i="43"/>
  <c r="N208" i="43"/>
  <c r="M266" i="43"/>
  <c r="N47" i="43"/>
  <c r="N46" i="43" s="1"/>
  <c r="N53" i="43"/>
  <c r="M191" i="43"/>
  <c r="M359" i="43"/>
  <c r="M442" i="43"/>
  <c r="M565" i="43" s="1"/>
  <c r="M505" i="43"/>
  <c r="M570" i="43"/>
  <c r="M208" i="43"/>
  <c r="N275" i="43"/>
  <c r="M213" i="43"/>
  <c r="N313" i="43"/>
  <c r="N266" i="43"/>
  <c r="N419" i="43"/>
  <c r="M348" i="43"/>
  <c r="M422" i="43"/>
  <c r="M204" i="43"/>
  <c r="M568" i="43"/>
  <c r="M598" i="43" s="1"/>
  <c r="M597" i="43" s="1"/>
  <c r="M380" i="43"/>
  <c r="M158" i="43"/>
  <c r="M206" i="43" s="1"/>
  <c r="M316" i="43"/>
  <c r="M616" i="43"/>
  <c r="M614" i="43" s="1"/>
  <c r="N204" i="43"/>
  <c r="N422" i="43"/>
  <c r="N316" i="43"/>
  <c r="N380" i="43"/>
  <c r="N359" i="43"/>
  <c r="N136" i="43"/>
  <c r="N442" i="43"/>
  <c r="N565" i="43" s="1"/>
  <c r="N52" i="43"/>
  <c r="N117" i="43" s="1"/>
  <c r="N417" i="43" l="1"/>
  <c r="N206" i="43"/>
  <c r="N621" i="43" s="1"/>
  <c r="M417" i="43"/>
  <c r="M114" i="43"/>
  <c r="M440" i="43"/>
  <c r="M562" i="43"/>
  <c r="N440" i="43"/>
  <c r="N562" i="43"/>
  <c r="N49" i="43"/>
  <c r="N119" i="43"/>
  <c r="M379" i="43"/>
  <c r="M376" i="43" s="1"/>
  <c r="N616" i="43"/>
  <c r="N614" i="43" s="1"/>
  <c r="M202" i="43"/>
  <c r="M119" i="43"/>
  <c r="N379" i="43"/>
  <c r="N376" i="43" s="1"/>
  <c r="M621" i="43"/>
  <c r="M156" i="43"/>
  <c r="M619" i="43"/>
  <c r="N568" i="43"/>
  <c r="N598" i="43" s="1"/>
  <c r="N597" i="43" s="1"/>
  <c r="N114" i="43"/>
  <c r="F286" i="43"/>
  <c r="K464" i="43"/>
  <c r="F254" i="43"/>
  <c r="F212" i="43"/>
  <c r="F123" i="43"/>
  <c r="F269" i="43"/>
  <c r="F450" i="43"/>
  <c r="F315" i="43"/>
  <c r="F444" i="43"/>
  <c r="F119" i="43" l="1"/>
  <c r="M620" i="43"/>
  <c r="E443" i="43"/>
  <c r="F566" i="43"/>
  <c r="N202" i="43"/>
  <c r="N620" i="43"/>
  <c r="N619" i="43"/>
  <c r="F316" i="43"/>
  <c r="L307" i="43"/>
  <c r="K307" i="43"/>
  <c r="F307" i="43"/>
  <c r="E307" i="43" s="1"/>
  <c r="L286" i="43"/>
  <c r="K286" i="43"/>
  <c r="M617" i="43" l="1"/>
  <c r="E286" i="43"/>
  <c r="N617" i="43"/>
  <c r="E267" i="43"/>
  <c r="L53" i="43"/>
  <c r="K53" i="43"/>
  <c r="L464" i="43" l="1"/>
  <c r="F440" i="43" l="1"/>
  <c r="F464" i="43"/>
  <c r="E464" i="43" s="1"/>
  <c r="E521" i="43" l="1"/>
  <c r="F543" i="43"/>
  <c r="E371" i="43"/>
  <c r="F524" i="43"/>
  <c r="L522" i="43"/>
  <c r="K522" i="43"/>
  <c r="E522" i="43" s="1"/>
  <c r="E547" i="43"/>
  <c r="E524" i="43" l="1"/>
  <c r="L543" i="43"/>
  <c r="K543" i="43"/>
  <c r="E543" i="43" s="1"/>
  <c r="L603" i="43" l="1"/>
  <c r="E605" i="43"/>
  <c r="L122" i="43"/>
  <c r="L205" i="43" s="1"/>
  <c r="E139" i="43"/>
  <c r="F53" i="43"/>
  <c r="E53" i="43" s="1"/>
  <c r="F266" i="43"/>
  <c r="F210" i="43"/>
  <c r="F378" i="43" s="1"/>
  <c r="F209" i="43"/>
  <c r="F377" i="43" s="1"/>
  <c r="E428" i="43"/>
  <c r="E233" i="43" l="1"/>
  <c r="F211" i="43"/>
  <c r="F245" i="43"/>
  <c r="L555" i="43" l="1"/>
  <c r="K555" i="43"/>
  <c r="F555" i="43"/>
  <c r="L402" i="43"/>
  <c r="L400" i="43" s="1"/>
  <c r="F402" i="43"/>
  <c r="F401" i="43"/>
  <c r="E401" i="43" s="1"/>
  <c r="K400" i="43"/>
  <c r="L396" i="43"/>
  <c r="L394" i="43" s="1"/>
  <c r="F396" i="43"/>
  <c r="F393" i="43" s="1"/>
  <c r="F395" i="43"/>
  <c r="E395" i="43" s="1"/>
  <c r="K394" i="43"/>
  <c r="K393" i="43"/>
  <c r="L392" i="43"/>
  <c r="K392" i="43"/>
  <c r="L302" i="43"/>
  <c r="K302" i="43"/>
  <c r="F302" i="43"/>
  <c r="L240" i="43"/>
  <c r="K240" i="43"/>
  <c r="F240" i="43"/>
  <c r="L245" i="43"/>
  <c r="K245" i="43"/>
  <c r="K210" i="43"/>
  <c r="E198" i="43"/>
  <c r="E197" i="43"/>
  <c r="E196" i="43"/>
  <c r="L195" i="43"/>
  <c r="K195" i="43"/>
  <c r="F195" i="43"/>
  <c r="L194" i="43"/>
  <c r="K194" i="43"/>
  <c r="F194" i="43"/>
  <c r="L193" i="43"/>
  <c r="K193" i="43"/>
  <c r="F193" i="43"/>
  <c r="L192" i="43"/>
  <c r="K192" i="43"/>
  <c r="F192" i="43"/>
  <c r="E176" i="43"/>
  <c r="L175" i="43"/>
  <c r="K175" i="43"/>
  <c r="F175" i="43"/>
  <c r="E152" i="43"/>
  <c r="E151" i="43"/>
  <c r="E150" i="43"/>
  <c r="L149" i="43"/>
  <c r="K149" i="43"/>
  <c r="F149" i="43"/>
  <c r="F108" i="43"/>
  <c r="E110" i="43"/>
  <c r="E109" i="43"/>
  <c r="L108" i="43"/>
  <c r="K108" i="43"/>
  <c r="L107" i="43"/>
  <c r="K107" i="43"/>
  <c r="F107" i="43"/>
  <c r="L106" i="43"/>
  <c r="K106" i="43"/>
  <c r="F106" i="43"/>
  <c r="L99" i="43"/>
  <c r="K99" i="43"/>
  <c r="F99" i="43"/>
  <c r="E90" i="43"/>
  <c r="L89" i="43"/>
  <c r="K89" i="43"/>
  <c r="F89" i="43"/>
  <c r="E245" i="43" l="1"/>
  <c r="E302" i="43"/>
  <c r="E240" i="43"/>
  <c r="E99" i="43"/>
  <c r="E555" i="43"/>
  <c r="F104" i="43"/>
  <c r="K391" i="43"/>
  <c r="E402" i="43"/>
  <c r="F400" i="43"/>
  <c r="E400" i="43" s="1"/>
  <c r="F392" i="43"/>
  <c r="E392" i="43" s="1"/>
  <c r="F394" i="43"/>
  <c r="E394" i="43" s="1"/>
  <c r="L393" i="43"/>
  <c r="L391" i="43" s="1"/>
  <c r="E396" i="43"/>
  <c r="K191" i="43"/>
  <c r="E195" i="43"/>
  <c r="F191" i="43"/>
  <c r="E194" i="43"/>
  <c r="E193" i="43"/>
  <c r="E192" i="43"/>
  <c r="L191" i="43"/>
  <c r="E175" i="43"/>
  <c r="E149" i="43"/>
  <c r="L104" i="43"/>
  <c r="K104" i="43"/>
  <c r="E107" i="43"/>
  <c r="E105" i="43"/>
  <c r="E108" i="43"/>
  <c r="E89" i="43"/>
  <c r="L441" i="43"/>
  <c r="K441" i="43"/>
  <c r="K211" i="43"/>
  <c r="L211" i="43"/>
  <c r="E441" i="43" l="1"/>
  <c r="E211" i="43"/>
  <c r="E121" i="43"/>
  <c r="F391" i="43"/>
  <c r="E391" i="43" s="1"/>
  <c r="E393" i="43"/>
  <c r="E191" i="43"/>
  <c r="L531" i="43"/>
  <c r="K531" i="43"/>
  <c r="F551" i="43"/>
  <c r="E551" i="43" s="1"/>
  <c r="F531" i="43"/>
  <c r="F537" i="43"/>
  <c r="F525" i="43"/>
  <c r="L210" i="43"/>
  <c r="E210" i="43" s="1"/>
  <c r="F208" i="43"/>
  <c r="L209" i="43"/>
  <c r="L377" i="43" s="1"/>
  <c r="K209" i="43"/>
  <c r="E209" i="43" s="1"/>
  <c r="L224" i="43"/>
  <c r="K224" i="43"/>
  <c r="F224" i="43"/>
  <c r="F136" i="43"/>
  <c r="F130" i="43"/>
  <c r="E224" i="43" l="1"/>
  <c r="E531" i="43"/>
  <c r="L615" i="43"/>
  <c r="K615" i="43"/>
  <c r="L609" i="43"/>
  <c r="K609" i="43"/>
  <c r="F603" i="43"/>
  <c r="E603" i="43" s="1"/>
  <c r="L602" i="43"/>
  <c r="L616" i="43" s="1"/>
  <c r="K602" i="43"/>
  <c r="K616" i="43" s="1"/>
  <c r="F601" i="43"/>
  <c r="F615" i="43" s="1"/>
  <c r="L537" i="43"/>
  <c r="K537" i="43"/>
  <c r="L525" i="43"/>
  <c r="K525" i="43"/>
  <c r="L514" i="43"/>
  <c r="K514" i="43"/>
  <c r="F514" i="43"/>
  <c r="L508" i="43"/>
  <c r="K508" i="43"/>
  <c r="F508" i="43"/>
  <c r="L507" i="43"/>
  <c r="K507" i="43"/>
  <c r="F507" i="43"/>
  <c r="L506" i="43"/>
  <c r="K506" i="43"/>
  <c r="F506" i="43"/>
  <c r="E501" i="43"/>
  <c r="E500" i="43"/>
  <c r="E499" i="43"/>
  <c r="L498" i="43"/>
  <c r="K498" i="43"/>
  <c r="F498" i="43"/>
  <c r="L494" i="43"/>
  <c r="E493" i="43"/>
  <c r="E492" i="43"/>
  <c r="K491" i="43"/>
  <c r="F491" i="43"/>
  <c r="L484" i="43"/>
  <c r="K484" i="43"/>
  <c r="F484" i="43"/>
  <c r="K483" i="43"/>
  <c r="F483" i="43"/>
  <c r="L482" i="43"/>
  <c r="L564" i="43" s="1"/>
  <c r="K482" i="43"/>
  <c r="K564" i="43" s="1"/>
  <c r="F482" i="43"/>
  <c r="F564" i="43" s="1"/>
  <c r="L481" i="43"/>
  <c r="L563" i="43" s="1"/>
  <c r="K481" i="43"/>
  <c r="K563" i="43" s="1"/>
  <c r="F481" i="43"/>
  <c r="L460" i="43"/>
  <c r="E460" i="43" s="1"/>
  <c r="K457" i="43"/>
  <c r="F457" i="43"/>
  <c r="L450" i="43"/>
  <c r="K450" i="43"/>
  <c r="L444" i="43"/>
  <c r="K444" i="43"/>
  <c r="K442" i="43"/>
  <c r="L427" i="43"/>
  <c r="K427" i="43"/>
  <c r="L566" i="43"/>
  <c r="E413" i="43"/>
  <c r="E412" i="43"/>
  <c r="E411" i="43"/>
  <c r="L410" i="43"/>
  <c r="K410" i="43"/>
  <c r="F410" i="43"/>
  <c r="L409" i="43"/>
  <c r="K409" i="43"/>
  <c r="F409" i="43"/>
  <c r="L408" i="43"/>
  <c r="K408" i="43"/>
  <c r="F408" i="43"/>
  <c r="L407" i="43"/>
  <c r="K407" i="43"/>
  <c r="K418" i="43" s="1"/>
  <c r="J418" i="43"/>
  <c r="F407" i="43"/>
  <c r="F418" i="43" s="1"/>
  <c r="L387" i="43"/>
  <c r="F386" i="43"/>
  <c r="K384" i="43"/>
  <c r="L383" i="43"/>
  <c r="K383" i="43"/>
  <c r="E372" i="43"/>
  <c r="L370" i="43"/>
  <c r="K370" i="43"/>
  <c r="F370" i="43"/>
  <c r="K377" i="43"/>
  <c r="E355" i="43"/>
  <c r="E354" i="43"/>
  <c r="E353" i="43"/>
  <c r="L352" i="43"/>
  <c r="K352" i="43"/>
  <c r="F352" i="43"/>
  <c r="F351" i="43"/>
  <c r="F350" i="43"/>
  <c r="L349" i="43"/>
  <c r="K349" i="43"/>
  <c r="F349" i="43"/>
  <c r="E344" i="43"/>
  <c r="E343" i="43"/>
  <c r="L342" i="43"/>
  <c r="K342" i="43"/>
  <c r="F342" i="43"/>
  <c r="E323" i="43"/>
  <c r="L322" i="43"/>
  <c r="K322" i="43"/>
  <c r="F322" i="43"/>
  <c r="L316" i="43"/>
  <c r="K316" i="43"/>
  <c r="L315" i="43"/>
  <c r="E315" i="43" s="1"/>
  <c r="F380" i="43"/>
  <c r="L314" i="43"/>
  <c r="L297" i="43"/>
  <c r="K297" i="43"/>
  <c r="F297" i="43"/>
  <c r="L292" i="43"/>
  <c r="K292" i="43"/>
  <c r="F292" i="43"/>
  <c r="E282" i="43"/>
  <c r="L281" i="43"/>
  <c r="K281" i="43"/>
  <c r="F281" i="43"/>
  <c r="L275" i="43"/>
  <c r="E275" i="43" s="1"/>
  <c r="L269" i="43"/>
  <c r="K269" i="43"/>
  <c r="E262" i="43"/>
  <c r="L261" i="43"/>
  <c r="K261" i="43"/>
  <c r="F261" i="43"/>
  <c r="L255" i="43"/>
  <c r="K255" i="43"/>
  <c r="L254" i="43"/>
  <c r="K254" i="43"/>
  <c r="L253" i="43"/>
  <c r="K253" i="43"/>
  <c r="E236" i="43"/>
  <c r="L235" i="43"/>
  <c r="K235" i="43"/>
  <c r="F235" i="43"/>
  <c r="E220" i="43"/>
  <c r="L219" i="43"/>
  <c r="K219" i="43"/>
  <c r="F219" i="43"/>
  <c r="F213" i="43"/>
  <c r="L213" i="43"/>
  <c r="K213" i="43"/>
  <c r="L212" i="43"/>
  <c r="E187" i="43"/>
  <c r="E186" i="43"/>
  <c r="E185" i="43"/>
  <c r="L184" i="43"/>
  <c r="K184" i="43"/>
  <c r="F184" i="43"/>
  <c r="L183" i="43"/>
  <c r="K183" i="43"/>
  <c r="F183" i="43"/>
  <c r="L182" i="43"/>
  <c r="K182" i="43"/>
  <c r="F182" i="43"/>
  <c r="L181" i="43"/>
  <c r="K181" i="43"/>
  <c r="F181" i="43"/>
  <c r="L170" i="43"/>
  <c r="K170" i="43"/>
  <c r="F170" i="43"/>
  <c r="E166" i="43"/>
  <c r="L165" i="43"/>
  <c r="K165" i="43"/>
  <c r="F165" i="43"/>
  <c r="L159" i="43"/>
  <c r="K159" i="43"/>
  <c r="F159" i="43"/>
  <c r="L158" i="43"/>
  <c r="K158" i="43"/>
  <c r="K206" i="43" s="1"/>
  <c r="F158" i="43"/>
  <c r="F206" i="43" s="1"/>
  <c r="L157" i="43"/>
  <c r="K157" i="43"/>
  <c r="F157" i="43"/>
  <c r="L143" i="43"/>
  <c r="K143" i="43"/>
  <c r="F143" i="43"/>
  <c r="L136" i="43"/>
  <c r="K136" i="43"/>
  <c r="L130" i="43"/>
  <c r="K130" i="43"/>
  <c r="L124" i="43"/>
  <c r="K124" i="43"/>
  <c r="F124" i="43"/>
  <c r="L123" i="43"/>
  <c r="E122" i="43"/>
  <c r="L120" i="43"/>
  <c r="L203" i="43" s="1"/>
  <c r="K120" i="43"/>
  <c r="L94" i="43"/>
  <c r="K94" i="43"/>
  <c r="F94" i="43"/>
  <c r="E85" i="43"/>
  <c r="L84" i="43"/>
  <c r="K84" i="43"/>
  <c r="F84" i="43"/>
  <c r="L78" i="43"/>
  <c r="K78" i="43"/>
  <c r="F78" i="43"/>
  <c r="L116" i="43"/>
  <c r="E116" i="43" s="1"/>
  <c r="L69" i="43"/>
  <c r="K69" i="43"/>
  <c r="F69" i="43"/>
  <c r="L64" i="43"/>
  <c r="K64" i="43"/>
  <c r="F64" i="43"/>
  <c r="E60" i="43"/>
  <c r="L59" i="43"/>
  <c r="K59" i="43"/>
  <c r="F59" i="43"/>
  <c r="L52" i="43"/>
  <c r="K52" i="43"/>
  <c r="L50" i="43"/>
  <c r="L115" i="43" s="1"/>
  <c r="K50" i="43"/>
  <c r="F115" i="43"/>
  <c r="E42" i="43"/>
  <c r="L41" i="43"/>
  <c r="K41" i="43"/>
  <c r="F41" i="43"/>
  <c r="E40" i="43"/>
  <c r="L39" i="43"/>
  <c r="K39" i="43"/>
  <c r="F39" i="43"/>
  <c r="F32" i="43"/>
  <c r="E32" i="43" s="1"/>
  <c r="K27" i="43"/>
  <c r="F27" i="43"/>
  <c r="L22" i="43"/>
  <c r="K22" i="43"/>
  <c r="F22" i="43"/>
  <c r="E254" i="43" l="1"/>
  <c r="E159" i="43"/>
  <c r="E124" i="43"/>
  <c r="E27" i="43"/>
  <c r="E50" i="43"/>
  <c r="E316" i="43"/>
  <c r="E444" i="43"/>
  <c r="E450" i="43"/>
  <c r="E507" i="43"/>
  <c r="E525" i="43"/>
  <c r="E136" i="43"/>
  <c r="E94" i="43"/>
  <c r="E514" i="43"/>
  <c r="E297" i="43"/>
  <c r="E508" i="43"/>
  <c r="E64" i="43"/>
  <c r="E130" i="43"/>
  <c r="E269" i="43"/>
  <c r="E52" i="43"/>
  <c r="E506" i="43"/>
  <c r="E386" i="43"/>
  <c r="F385" i="43"/>
  <c r="E427" i="43"/>
  <c r="L384" i="43"/>
  <c r="L382" i="43" s="1"/>
  <c r="E387" i="43"/>
  <c r="L208" i="43"/>
  <c r="E212" i="43"/>
  <c r="E22" i="43"/>
  <c r="E484" i="43"/>
  <c r="K203" i="43"/>
  <c r="K119" i="43"/>
  <c r="E213" i="43"/>
  <c r="E425" i="43"/>
  <c r="K614" i="43"/>
  <c r="E78" i="43"/>
  <c r="K566" i="43"/>
  <c r="E566" i="43" s="1"/>
  <c r="E426" i="43"/>
  <c r="L614" i="43"/>
  <c r="L206" i="43"/>
  <c r="E206" i="43" s="1"/>
  <c r="E123" i="43"/>
  <c r="E170" i="43"/>
  <c r="E292" i="43"/>
  <c r="E537" i="43"/>
  <c r="E157" i="43"/>
  <c r="F205" i="43"/>
  <c r="E205" i="43" s="1"/>
  <c r="E564" i="43"/>
  <c r="E482" i="43"/>
  <c r="F565" i="43"/>
  <c r="F563" i="43"/>
  <c r="F618" i="43" s="1"/>
  <c r="E481" i="43"/>
  <c r="K565" i="43"/>
  <c r="K440" i="43"/>
  <c r="E143" i="43"/>
  <c r="E69" i="43"/>
  <c r="E615" i="43"/>
  <c r="E601" i="43"/>
  <c r="E328" i="43"/>
  <c r="E336" i="43"/>
  <c r="E266" i="43"/>
  <c r="E120" i="43"/>
  <c r="E158" i="43"/>
  <c r="K505" i="43"/>
  <c r="K380" i="43"/>
  <c r="K208" i="43"/>
  <c r="L380" i="43"/>
  <c r="K378" i="43"/>
  <c r="K379" i="43"/>
  <c r="L379" i="43"/>
  <c r="L350" i="43"/>
  <c r="E377" i="43"/>
  <c r="L378" i="43"/>
  <c r="L117" i="43"/>
  <c r="L114" i="43" s="1"/>
  <c r="K422" i="43"/>
  <c r="L422" i="43"/>
  <c r="K75" i="43"/>
  <c r="L600" i="43"/>
  <c r="L570" i="43"/>
  <c r="L457" i="43"/>
  <c r="E457" i="43" s="1"/>
  <c r="L442" i="43"/>
  <c r="K600" i="43"/>
  <c r="L385" i="43"/>
  <c r="K406" i="43"/>
  <c r="K252" i="43"/>
  <c r="K313" i="43"/>
  <c r="F480" i="43"/>
  <c r="L313" i="43"/>
  <c r="K419" i="43"/>
  <c r="E184" i="43"/>
  <c r="L419" i="43"/>
  <c r="E39" i="43"/>
  <c r="K117" i="43"/>
  <c r="L180" i="43"/>
  <c r="E261" i="43"/>
  <c r="E410" i="43"/>
  <c r="E235" i="43"/>
  <c r="K382" i="43"/>
  <c r="K47" i="43"/>
  <c r="K46" i="43" s="1"/>
  <c r="K180" i="43"/>
  <c r="E84" i="43"/>
  <c r="F180" i="43"/>
  <c r="F314" i="43"/>
  <c r="E314" i="43" s="1"/>
  <c r="L505" i="43"/>
  <c r="K156" i="43"/>
  <c r="E165" i="43"/>
  <c r="F383" i="43"/>
  <c r="E383" i="43" s="1"/>
  <c r="K420" i="43"/>
  <c r="E498" i="43"/>
  <c r="K359" i="43"/>
  <c r="K49" i="43"/>
  <c r="K115" i="43"/>
  <c r="E115" i="43" s="1"/>
  <c r="F156" i="43"/>
  <c r="K350" i="43"/>
  <c r="K351" i="43"/>
  <c r="E409" i="43"/>
  <c r="L156" i="43"/>
  <c r="E183" i="43"/>
  <c r="K204" i="43"/>
  <c r="L49" i="43"/>
  <c r="F348" i="43"/>
  <c r="E352" i="43"/>
  <c r="E41" i="43"/>
  <c r="L75" i="43"/>
  <c r="L204" i="43"/>
  <c r="E182" i="43"/>
  <c r="L252" i="43"/>
  <c r="E281" i="43"/>
  <c r="E370" i="43"/>
  <c r="L119" i="43"/>
  <c r="F75" i="43"/>
  <c r="F255" i="43"/>
  <c r="E255" i="43" s="1"/>
  <c r="F253" i="43"/>
  <c r="E253" i="43" s="1"/>
  <c r="F609" i="43"/>
  <c r="E609" i="43" s="1"/>
  <c r="F602" i="43"/>
  <c r="E181" i="43"/>
  <c r="E219" i="43"/>
  <c r="F406" i="43"/>
  <c r="E408" i="43"/>
  <c r="E494" i="43"/>
  <c r="L483" i="43"/>
  <c r="E483" i="43" s="1"/>
  <c r="L491" i="43"/>
  <c r="E491" i="43" s="1"/>
  <c r="K480" i="43"/>
  <c r="F47" i="43"/>
  <c r="F384" i="43"/>
  <c r="F520" i="43"/>
  <c r="L47" i="43"/>
  <c r="E59" i="43"/>
  <c r="E322" i="43"/>
  <c r="E407" i="43"/>
  <c r="L418" i="43"/>
  <c r="E418" i="43" s="1"/>
  <c r="L406" i="43"/>
  <c r="K520" i="43"/>
  <c r="K570" i="43"/>
  <c r="E569" i="43"/>
  <c r="E342" i="43"/>
  <c r="L359" i="43"/>
  <c r="L351" i="43"/>
  <c r="F505" i="43"/>
  <c r="L568" i="43"/>
  <c r="L598" i="43" s="1"/>
  <c r="L597" i="43" s="1"/>
  <c r="E349" i="43"/>
  <c r="E385" i="43" l="1"/>
  <c r="K562" i="43"/>
  <c r="E505" i="43"/>
  <c r="E570" i="43"/>
  <c r="L420" i="43"/>
  <c r="L417" i="43" s="1"/>
  <c r="E204" i="43"/>
  <c r="E208" i="43"/>
  <c r="E359" i="43"/>
  <c r="E602" i="43"/>
  <c r="F616" i="43"/>
  <c r="F614" i="43" s="1"/>
  <c r="K417" i="43"/>
  <c r="E47" i="43"/>
  <c r="E156" i="43"/>
  <c r="E75" i="43"/>
  <c r="E563" i="43"/>
  <c r="F562" i="43"/>
  <c r="L565" i="43"/>
  <c r="L562" i="43" s="1"/>
  <c r="L440" i="43"/>
  <c r="E440" i="43" s="1"/>
  <c r="E442" i="43"/>
  <c r="E380" i="43"/>
  <c r="E49" i="43"/>
  <c r="F420" i="43"/>
  <c r="E384" i="43"/>
  <c r="E378" i="43"/>
  <c r="E327" i="43"/>
  <c r="E119" i="43"/>
  <c r="E203" i="43"/>
  <c r="L619" i="43"/>
  <c r="K621" i="43"/>
  <c r="F313" i="43"/>
  <c r="E313" i="43" s="1"/>
  <c r="F379" i="43"/>
  <c r="L618" i="43"/>
  <c r="K619" i="43"/>
  <c r="F422" i="43"/>
  <c r="E422" i="43" s="1"/>
  <c r="F419" i="43"/>
  <c r="L621" i="43"/>
  <c r="E180" i="43"/>
  <c r="F202" i="43"/>
  <c r="L480" i="43"/>
  <c r="E480" i="43" s="1"/>
  <c r="K114" i="43"/>
  <c r="K376" i="43"/>
  <c r="K348" i="43"/>
  <c r="E351" i="43"/>
  <c r="E350" i="43"/>
  <c r="L520" i="43"/>
  <c r="E520" i="43" s="1"/>
  <c r="K618" i="43"/>
  <c r="K202" i="43"/>
  <c r="E568" i="43"/>
  <c r="F46" i="43"/>
  <c r="F117" i="43"/>
  <c r="F252" i="43"/>
  <c r="E252" i="43" s="1"/>
  <c r="L348" i="43"/>
  <c r="F600" i="43"/>
  <c r="E600" i="43" s="1"/>
  <c r="L376" i="43"/>
  <c r="E406" i="43"/>
  <c r="L46" i="43"/>
  <c r="L202" i="43"/>
  <c r="F382" i="43"/>
  <c r="E382" i="43" s="1"/>
  <c r="E618" i="43" l="1"/>
  <c r="E420" i="43"/>
  <c r="E597" i="43"/>
  <c r="E598" i="43"/>
  <c r="F621" i="43"/>
  <c r="E621" i="43" s="1"/>
  <c r="E117" i="43"/>
  <c r="E419" i="43"/>
  <c r="F417" i="43"/>
  <c r="E417" i="43" s="1"/>
  <c r="E46" i="43"/>
  <c r="E562" i="43"/>
  <c r="E614" i="43"/>
  <c r="E616" i="43"/>
  <c r="L620" i="43"/>
  <c r="L617" i="43" s="1"/>
  <c r="E565" i="43"/>
  <c r="F376" i="43"/>
  <c r="E376" i="43" s="1"/>
  <c r="E379" i="43"/>
  <c r="E202" i="43"/>
  <c r="F620" i="43"/>
  <c r="E106" i="43"/>
  <c r="E104" i="43"/>
  <c r="F619" i="43"/>
  <c r="E348" i="43"/>
  <c r="F114" i="43"/>
  <c r="E114" i="43" s="1"/>
  <c r="K620" i="43"/>
  <c r="E619" i="43" l="1"/>
  <c r="F617" i="43"/>
  <c r="E620" i="43"/>
  <c r="K617" i="43"/>
  <c r="E617" i="43" l="1"/>
</calcChain>
</file>

<file path=xl/sharedStrings.xml><?xml version="1.0" encoding="utf-8"?>
<sst xmlns="http://schemas.openxmlformats.org/spreadsheetml/2006/main" count="2522" uniqueCount="337">
  <si>
    <t>Мероприятие подпрограммы</t>
  </si>
  <si>
    <t>Источники финансирования</t>
  </si>
  <si>
    <t>2023 год</t>
  </si>
  <si>
    <t xml:space="preserve">Итого:         </t>
  </si>
  <si>
    <t>Комитет по культуре</t>
  </si>
  <si>
    <t>Средства бюджета Одинцовского городского округа Московской области</t>
  </si>
  <si>
    <t>1.1.</t>
  </si>
  <si>
    <t>1.2.</t>
  </si>
  <si>
    <t>2.</t>
  </si>
  <si>
    <t>2.1.</t>
  </si>
  <si>
    <t>2.2.</t>
  </si>
  <si>
    <t>2.3.</t>
  </si>
  <si>
    <t>Мероприятие 02.03                            Обеспечение условий доступности для инвалидов объектов культурного наследия, находящихся в собственности муниципальных образований</t>
  </si>
  <si>
    <t xml:space="preserve">Итого по  подпрограмме </t>
  </si>
  <si>
    <t xml:space="preserve"> Комитет по культуре, муниципальные музеи</t>
  </si>
  <si>
    <t>Средства бюджета Московской области</t>
  </si>
  <si>
    <t>Внебюджетные средства</t>
  </si>
  <si>
    <t>1.3.</t>
  </si>
  <si>
    <t xml:space="preserve"> Комитет по культуре, учреждения культуры</t>
  </si>
  <si>
    <t>Средства федерального бюджета</t>
  </si>
  <si>
    <t>Обеспечение роста числа пользователей муниципальных библиотек Московской области</t>
  </si>
  <si>
    <t>3.</t>
  </si>
  <si>
    <t>3.1.</t>
  </si>
  <si>
    <t>4.</t>
  </si>
  <si>
    <t>4.1.</t>
  </si>
  <si>
    <t>4.3.</t>
  </si>
  <si>
    <t>Основное мероприятие А2                      Федеральный проект "Творческие люди"</t>
  </si>
  <si>
    <t>5.1.</t>
  </si>
  <si>
    <t>5.2.</t>
  </si>
  <si>
    <t xml:space="preserve"> Комитет по культуре,  учреждения ДМШ и ДШИ</t>
  </si>
  <si>
    <t>1.</t>
  </si>
  <si>
    <t xml:space="preserve"> Комитет по культуре, учреждения ДМШ и ДШИ</t>
  </si>
  <si>
    <t>1.1</t>
  </si>
  <si>
    <t xml:space="preserve">Итого по программе </t>
  </si>
  <si>
    <t>Мероприятие 01.01                                               Расходы на обеспечение деятельности (оказание услуг) муниципальных организаций дополнительного образования сферы культуры</t>
  </si>
  <si>
    <t>2026 год</t>
  </si>
  <si>
    <t>2027 год</t>
  </si>
  <si>
    <t>2023-2027 гг.</t>
  </si>
  <si>
    <t xml:space="preserve">Ответственный за выполнение мероприятия </t>
  </si>
  <si>
    <t>2</t>
  </si>
  <si>
    <t>Мероприятие 03.01                         Модернизация (развитие) материально-технической базы муниципальных музеев</t>
  </si>
  <si>
    <t>Мероприятие 01.03                       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</si>
  <si>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 xml:space="preserve">Мероприятие 02.02                               Сохранение объектов культурного наследия (памятников истории и культуры), находящихся в собственности муниципальных образований </t>
  </si>
  <si>
    <t>3.2.</t>
  </si>
  <si>
    <t xml:space="preserve">Мероприятие А1 01                                          Создание модельных муниципальных библиотек  </t>
  </si>
  <si>
    <t>Мероприятие А2.03                     Государственная поддержка лучших сельских учреждений культуры и лучших работников сельских учреждений культуры</t>
  </si>
  <si>
    <t xml:space="preserve">Мероприятие А2.04                      Финансирование организаций дополнительного образования сферы культуры, направленное на социальную поддержку одаренных детей  </t>
  </si>
  <si>
    <t>2.1</t>
  </si>
  <si>
    <t>2.2</t>
  </si>
  <si>
    <t>Мероприятие 04.01                                             Выполнение работ по обеспечению пожарной безопасности в организациях дополнительного образования сферы культуры</t>
  </si>
  <si>
    <t>Мероприятие А1 03                                         Государственная поддержка отрасли культуры (в части модернизации муниципальных детских школ искусств по видам искусств путем их реконструкции, капитального ремонта)</t>
  </si>
  <si>
    <t>Мероприятие А1 02                                         Приобретение музыкальных инструментов для муниципальных организаций дополнительного образования в сфере культуры</t>
  </si>
  <si>
    <t>Администрация Одинцовского городского округа</t>
  </si>
  <si>
    <t>Мероприятие 01.01                                Организация и проведение ежегодных профильных конкурсов, фестивалей для организаций туристской индустрии</t>
  </si>
  <si>
    <t>3.3.</t>
  </si>
  <si>
    <t>4.1</t>
  </si>
  <si>
    <t>Сроки исполнения мероприятия</t>
  </si>
  <si>
    <t>х</t>
  </si>
  <si>
    <t xml:space="preserve">Всего  </t>
  </si>
  <si>
    <t>Итого                   2023 год</t>
  </si>
  <si>
    <t>В том числе по кварталам:</t>
  </si>
  <si>
    <t>I</t>
  </si>
  <si>
    <t>II</t>
  </si>
  <si>
    <t>III</t>
  </si>
  <si>
    <t>IV</t>
  </si>
  <si>
    <t>Мероприятие А1 01                                               Проведение капитального ремонта, технического переоснащения и благоустройство территорий муниципальных объектов культуры</t>
  </si>
  <si>
    <t>Мероприятие 03.01                                               Модернизация (развитие) материально-технической базы организаций дополнительного образования сферы культуры</t>
  </si>
  <si>
    <t>6.1.</t>
  </si>
  <si>
    <t>Всего (тыс. руб.)</t>
  </si>
  <si>
    <t>Мероприятие 01.02                              Приобретение, реставрация музейных предметов (культурных ценностей)</t>
  </si>
  <si>
    <t>Мероприятие 01.01                                     Установка на объектах культурного наследия, находящихся в собственности муниципального образования информационных надписей</t>
  </si>
  <si>
    <t>Мероприятие 01.02                                     Разработка проектов границ территорий и зон охраны объектов культурного наследия местного (муниципального) значения</t>
  </si>
  <si>
    <t>Мероприятие 01.01                                              Расходы на обеспечение деятельности (оказания услуг) муниципальных учреждений - музеи, галереи</t>
  </si>
  <si>
    <t>Мероприятие 03.02                                   Проведение капитального ремонта, текущего ремонта и благоустройство территорий муниципальных музеев</t>
  </si>
  <si>
    <t>Мероприятие 03.04                                       Выполнение работ по обеспечению пожарной безопасности в муниципальных музеях</t>
  </si>
  <si>
    <t>Мероприятие 02.01                                    Модернизация (развитие) материально-технической базы муниципальных библиотек</t>
  </si>
  <si>
    <t>Мероприятие 02.02                               Проведение капитального ремонта, текущего ремонта и благоустройство территорий муниципальных библиотек</t>
  </si>
  <si>
    <t>Мероприятие 02.03                                    Выполнение работ по обеспечению пожарной безопасности в муниципальных библиотеках</t>
  </si>
  <si>
    <t>Основное мероприятие А1               Федеральный проект "Культурная среда"</t>
  </si>
  <si>
    <t>Мероприятие 01.02                                            Мероприятия в сфере культуры</t>
  </si>
  <si>
    <t>Мероприятие 01.04                                       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</si>
  <si>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 xml:space="preserve">Мероприятие 02.02                                       Стипендии выдающимся деятелям культуры, искусства и молодым авторам </t>
  </si>
  <si>
    <t>Мероприятие 04.02                                      Мероприятия в сфере культуры</t>
  </si>
  <si>
    <t>Мероприятие 05.01                                           Модернизация (развитие) материально-технической базы театрально-концертных учреждений культуры</t>
  </si>
  <si>
    <t>Мероприятие 05.02                                        Модернизация (развитие) материально-технической базы культурно-досуговых учреждений культуры</t>
  </si>
  <si>
    <t>Мероприятие 05.03                                         Проведение капитального ремонта, текущего ремонта и благоустройство территорий театрально-концертных учреждений культуры</t>
  </si>
  <si>
    <t>Мероприятие 05.04                                        Проведение капитального ремонта, текущего ремонта и благоустройство территорий культурно-досуговых учреждений культуры</t>
  </si>
  <si>
    <t>Мероприятие 05.05                                     Выполнение работ по обеспечению пожарной безопасности в театрально-концертных организациях</t>
  </si>
  <si>
    <t>Мероприятие 05.06                                     Выполнение работ по обеспечению пожарной безопасности в культурно-досуговых учреждениях</t>
  </si>
  <si>
    <t>Мероприятие 06.01                                         Расходы на обеспечение деятельности  (оказание услуг) муниципальных учреждений -  парк культуры и отдыха</t>
  </si>
  <si>
    <t>Основное мероприятие А1                     Федеральный проект "Культурная среда"</t>
  </si>
  <si>
    <t>Мероприятие  А1 01                               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</si>
  <si>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Мероприятие 01.01                                      Обеспечение деятельности муниципальных органов - учреждения в сфере культуры</t>
  </si>
  <si>
    <t>Мероприятие 01.02                                       Мероприятия в сфере культуры</t>
  </si>
  <si>
    <t>5.</t>
  </si>
  <si>
    <t>7.</t>
  </si>
  <si>
    <t>7.1.</t>
  </si>
  <si>
    <t>1.4.</t>
  </si>
  <si>
    <t>Подпрограмма 2 «Развитие музейного дела»</t>
  </si>
  <si>
    <t>8.2.</t>
  </si>
  <si>
    <t xml:space="preserve"> Подпрограмма 5 «Укрепление материально-технической базы муниципальных учреждений культуры»</t>
  </si>
  <si>
    <t xml:space="preserve">  Подпрограмма 6 «Развитие образования в сфере культуры »
</t>
  </si>
  <si>
    <t xml:space="preserve"> Подпрограмма 8 "Обеспечивающая подпрограмма"
</t>
  </si>
  <si>
    <t>Созданы  выставки и экспозиции в муниципальных музеях Московской области, ед.</t>
  </si>
  <si>
    <t>Приобретены культурные ценности и отреставрированы музейные предметы в муниципальных музеях Московской области, ед.</t>
  </si>
  <si>
    <t>Осуществлена поставка товаров, работ, услуг в целях модернизации (развития) материально-технической базы государственных музеев, ед.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</si>
  <si>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организации, процент</t>
  </si>
  <si>
    <t>Проведены праздничные и культурно-массовые мероприятия, фестивали, конкурсы,  ед.</t>
  </si>
  <si>
    <t>Проведена модернизация (развитие) материально-технической базы муниципальных театрально-концертных организаций и учреждения культуры, осуществляющих демонстрацию кинофильмов, кинопрокат, развитие киноискусства, ед.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</si>
  <si>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</si>
  <si>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Выполнены работы по обеспечению пожарной безопасности муниципальных театрально-концертных организаций и учреждений культуры, осуществляющих демонстрацию кинофильмов, кинопрокат, ед.</t>
  </si>
  <si>
    <t>Оказана государственная поддержка лучшим сельским учреждениям культуры, ед.</t>
  </si>
  <si>
    <t>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культуры, ед.</t>
  </si>
  <si>
    <t>Капитально отремонтированы объекты культурно-досуговых учреждений муниципальных образований Московской области, ед.</t>
  </si>
  <si>
    <t>Проведен капитальный ремонт, текущий ремонт в организациях дополнительного образования сферы культуры, ед.</t>
  </si>
  <si>
    <t>Оснащены 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материалами, ед.</t>
  </si>
  <si>
    <t>Завершены работы по обеспечению пожарной безопасности в организациях дополнительного образования сферы культуры, ед.</t>
  </si>
  <si>
    <t>Обеспечена деятельность муниципальных органов - Комитет по культуре Администрации Одинцовского городского округа, ед.</t>
  </si>
  <si>
    <t>Проведено мероприятий в сфере культуры, ед.</t>
  </si>
  <si>
    <t>Реконструированы и (или) капитально отремонтированы региональные и муниципальные детские школы искусств по видам искусств, ед.</t>
  </si>
  <si>
    <t>Оснащены муниципальные организации дополнительного образования в сфере культуры (детские школы искусств по видам искусств музыкальными инструментами), ед.</t>
  </si>
  <si>
    <t>Мероприятие 05.01                                            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</si>
  <si>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 xml:space="preserve"> Комитет по культуре, Одинцовская ДМШ, ДШИ "Классика"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</si>
  <si>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культуры, процент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</si>
  <si>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галереи, процент.</t>
  </si>
  <si>
    <t>№ п/п</t>
  </si>
  <si>
    <t xml:space="preserve"> 2023 год</t>
  </si>
  <si>
    <t>1 квартал</t>
  </si>
  <si>
    <t>9 месяцев</t>
  </si>
  <si>
    <t>12 месяцев</t>
  </si>
  <si>
    <t>Основное мероприятие 01                      Государственная охрана объектов культурного наследия (местного муниципального значения)</t>
  </si>
  <si>
    <t>Основное мероприятие 02                   Сохранение, использование и популяризация объектов культурного наследия, находящихся в собственности муниципального образования</t>
  </si>
  <si>
    <t>1 полугодие</t>
  </si>
  <si>
    <t>Основное мероприятие  01                     Обеспечение выполнения функций муниципальных музеев</t>
  </si>
  <si>
    <t>Основное мероприятие  01                Организация библиотечного обслуживания населения муниципальными библиотеками Московской области</t>
  </si>
  <si>
    <t>Мероприятие 01.03                                                  Создание выставок (в том числе музейных экспозиций) муниципальными музеями</t>
  </si>
  <si>
    <t>Основное мероприятие  01                 Обеспечение функций театрально-концертных учреждений, муниципальных учреждений культуры Московской области</t>
  </si>
  <si>
    <t>Основное мероприятие 02                      Реализация отдельных функций органа местного самоуправления в сфере культуры</t>
  </si>
  <si>
    <t>Основное мероприятие 04                    Обеспечение функций культурно-досуговых учреждений</t>
  </si>
  <si>
    <t>В том числе:</t>
  </si>
  <si>
    <t>Основное мероприятие 01                             Создание условий для реализации полномочий органов местного самоуправления</t>
  </si>
  <si>
    <t>Основное мероприятие 05                Финансовое обеспечение организаций дополнительного образования сферы культуры Московской области</t>
  </si>
  <si>
    <t>Основное мероприятие 04                Обеспечение пожарной безопасности и создание доступной среды</t>
  </si>
  <si>
    <t>Основное мероприятие 03                Обеспечение современных условий организации образовательного и учебно-производственного процесса</t>
  </si>
  <si>
    <t>Основное мероприятие 01                Обеспечение функций муниципальных организаций дополнительного образования сферы культуры</t>
  </si>
  <si>
    <t>Основное мероприятие  01                     Создание доступной среды</t>
  </si>
  <si>
    <t>Основное мероприятие 07                    Обеспечение функций муниципальных учреждений культуры Московской области</t>
  </si>
  <si>
    <t>3</t>
  </si>
  <si>
    <t>Основное мероприятие 03.                             Сохранение объектов культурного наследия федерального значения</t>
  </si>
  <si>
    <t>Мероприятие 03.01
Разработка проектной документации по сохранению объектов культурного наследия федерального значения</t>
  </si>
  <si>
    <t>Мероприятие 07.02                                 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</si>
  <si>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6.3</t>
  </si>
  <si>
    <t>Мероприятие 07.03                             Финансовое обеспечение стимулирующих выплат работникам муниципальных учреждений, осуществляющих деятельность по созданию условий для организации досуга населения в парках культуры и отдыха в Московской области</t>
  </si>
  <si>
    <t>Количество работников муниципальных учреждений, которым произведены стимулирующие выплаты, человек</t>
  </si>
  <si>
    <t>Проведены работы по сохранению объектов культурного наследия, находящихся в собственности муниципальных образований, ед.</t>
  </si>
  <si>
    <t xml:space="preserve">Подпрограмма 1 «Сохранение,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Федерации»
</t>
  </si>
  <si>
    <t>Подпрограмма 3 «Развитие библиотечного дела»</t>
  </si>
  <si>
    <t xml:space="preserve">Подпрограмма 4 «Развитие профессионального искусства, гастрольно-концертной и культурно-досуговой деятельности, кинематографии»
</t>
  </si>
  <si>
    <t xml:space="preserve">Подпрограмма 7 «Развитие туризма»
</t>
  </si>
  <si>
    <t>Председатель Комитета по культуре</t>
  </si>
  <si>
    <t>Мероприятие 07.01                                                  Сохранение достигнутого уровня заработной платы работников муниципальных учреждений культуры</t>
  </si>
  <si>
    <t>Мероприятие 01.04                                                  Сохранение достигнутого уровня заработной платы работников муниципальных учреждений культуры</t>
  </si>
  <si>
    <t>2.3</t>
  </si>
  <si>
    <t>Мероприятие 03.04                                        Приобретение музыкальных инструментов для муниципальных организаций дополнительного образования в сфере культуры</t>
  </si>
  <si>
    <t>5.2</t>
  </si>
  <si>
    <t>5.3</t>
  </si>
  <si>
    <t>Проведены работы по установке на объектах культурного наследия, находящихся в собственности муниципального образования, информационных надписей и обозначений, ед.</t>
  </si>
  <si>
    <t>2023-2024 гг.</t>
  </si>
  <si>
    <t>2025-2027 гг.</t>
  </si>
  <si>
    <t>Итого                                                                                                                                                                        2025 год</t>
  </si>
  <si>
    <t>Итого                                                                                            2025 год</t>
  </si>
  <si>
    <t>Итого                                                                                                     2025 год</t>
  </si>
  <si>
    <t>Итого                                                                                                             2025 год</t>
  </si>
  <si>
    <t>Итого                                                                       2025 год</t>
  </si>
  <si>
    <t>Итого   2025 год</t>
  </si>
  <si>
    <t>Итого                                                                                           2025 год</t>
  </si>
  <si>
    <t>Итого                                                             2025 год</t>
  </si>
  <si>
    <t>Итого                                                      2025 год</t>
  </si>
  <si>
    <t>Итого                                                                                                                                2025 год</t>
  </si>
  <si>
    <t>Итого                                                                                                            2025 год</t>
  </si>
  <si>
    <t xml:space="preserve">Оснащены образовательные учреждения в сфере культуры (детские школы искусств по видам искусств и училищ) музыкальными инструментами, ед.                                               </t>
  </si>
  <si>
    <t>Итого      2025 год</t>
  </si>
  <si>
    <t>Итого                   2025 год</t>
  </si>
  <si>
    <t>Е.Ю. Хворостьянова</t>
  </si>
  <si>
    <t>Мероприятие 03.03                           Приобретение фондового, реставрационного и экспозиционного оборудования</t>
  </si>
  <si>
    <t xml:space="preserve">Проведены работы  по капитальному ремонту, текущему ремонту, техническому переоснащению и благоустройству территорий в муниципальных музеях Московской области, ед.                                                     </t>
  </si>
  <si>
    <t>2.4.</t>
  </si>
  <si>
    <t xml:space="preserve">
Приобретено фондовое, реставрационное и экспозиционное оборудование в муниципальных музеях Московской области, ед.</t>
  </si>
  <si>
    <t>Мероприятие 03.05                                    Проведение текущего ремонта муниципальных музеев</t>
  </si>
  <si>
    <t>Проведены работы по текущему ремонту муниципальных музеях Московской области, ед.</t>
  </si>
  <si>
    <t xml:space="preserve">Выполнены работы по обеспечению пожарной безопасности муниципальных музеев Московской области, ед.                                       </t>
  </si>
  <si>
    <t>1.5.</t>
  </si>
  <si>
    <t>Мероприятие 01.06                                                    Создание модельных центральных городских библиотек</t>
  </si>
  <si>
    <t>Созданы модельные центральные городские библиотеки, ед.</t>
  </si>
  <si>
    <t>Мероприятие 02.04                                    Проведение текущего ремонта муниципальных библиотек</t>
  </si>
  <si>
    <t xml:space="preserve">
Проведены работы по текущему ремонту муниципальных библиотеках Московской области, ед.</t>
  </si>
  <si>
    <t xml:space="preserve">Муниципальные библиотеки Московской области, выполнившие работы по обеспечению пожарной безопасности, ед. (ежегодно)                                                    </t>
  </si>
  <si>
    <t>Основное мероприятие Я5                         Федеральный проект «Семейные ценности и инфраструктура культуры»</t>
  </si>
  <si>
    <t>Мероприятие Мероприятие Я5.01
Создание модельных муниципальных библиотек</t>
  </si>
  <si>
    <r>
      <t>Созданы модельные муниципальные библиотеки,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ед.                                       </t>
    </r>
  </si>
  <si>
    <t>Мероприятие 02.04                                      Финансирование организаций дополнительного образования сферы культуры, направленное на социальную поддержку одаренных детей</t>
  </si>
  <si>
    <t>Осуществлено адресное финансирование муниципальных организаций дополнительного образования сферы культуры Московской области, направленное на социальную поддержку одаренных детей, ед.</t>
  </si>
  <si>
    <t>Мероприятие 02.06                                 Государственная поддержка лучших сельских учреждений культуры и лучших работников сельских учреждений культуры</t>
  </si>
  <si>
    <t xml:space="preserve">Предоставлена стипендия главы муниципального образования Московской области, чел.                                                  </t>
  </si>
  <si>
    <t>Мероприятие 05.08                                       Проведение текущего ремонта театрально-концертных учреждений культуры</t>
  </si>
  <si>
    <t>Проведен текущий ремонт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</si>
  <si>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Мероприятие 05.09                                    Проведение текущего ремонта культурно-досуговых учреждений культуры</t>
  </si>
  <si>
    <t>Проведен текущий ремонт муниципальных культурно-досуговых учреждений культуры, ед.</t>
  </si>
  <si>
    <t xml:space="preserve">Выполнены работы по обеспечению пожарной безопасности в муниципальных культурно-досуговых организаций и учреждений культуры, ед.               </t>
  </si>
  <si>
    <t>Основное мероприятие  02                    Обеспечение современных условий деятельности муниципальных культурно-досуговых учреждений и организаций дополнительного образования сферы культуры</t>
  </si>
  <si>
    <t>Мероприятие 02.01                                   Проведение ремонта объектов муниципальных культурно-досуговых учреждений</t>
  </si>
  <si>
    <r>
      <t>Количество объектов муниципальных культурно-досуговых учреждений, в отношении которых проведен ремонт, ед</t>
    </r>
    <r>
      <rPr>
        <sz val="18"/>
        <color rgb="FFFF0000"/>
        <rFont val="Times New Roman"/>
        <family val="1"/>
        <charset val="204"/>
      </rPr>
      <t xml:space="preserve">    </t>
    </r>
  </si>
  <si>
    <t>Мероприятие 02.04                                   Проведение ремонта объектов муниципальных культурно-досуговых учреждений в сельской местности</t>
  </si>
  <si>
    <t>Количество объектов муниципальных культурно-досуговых учреждений в сельской местности, в которых проведен капитальный ремонт, ед.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</si>
  <si>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выплаты, процент</t>
  </si>
  <si>
    <t>Комитет по культуре, ДШИ и ДМШ</t>
  </si>
  <si>
    <r>
      <t>Оборудованы в соответствии с требованиями доступности для инвалидов и других маломобильных групп населения объекты организаций культуры, ед.</t>
    </r>
    <r>
      <rPr>
        <sz val="18"/>
        <color rgb="FFFF0000"/>
        <rFont val="Times New Roman"/>
        <family val="1"/>
        <charset val="204"/>
      </rPr>
      <t xml:space="preserve">                                                                    </t>
    </r>
  </si>
  <si>
    <t xml:space="preserve">Мероприятие 05.02.                                           Финансовое обеспечение выплат преподавателям в области музыкального искусства организаций дополнительного образования сферы культуры  </t>
  </si>
  <si>
    <t xml:space="preserve">Мероприятие 05.03                                             Сохранение достигнутого уровня заработной платы педагогических работников организаций дополнительного образования сферы культуры                                                     </t>
  </si>
  <si>
    <t xml:space="preserve"> Комитет по культуре,  ДМШ, ДШИ</t>
  </si>
  <si>
    <t>Основное мероприятие Я5.                                               Федеральный проект                                       «Семейные ценности и инфраструктура культуры»</t>
  </si>
  <si>
    <t>Мероприятие Я5.01.
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</si>
  <si>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 xml:space="preserve"> Комитет по культуре, ДМШ, ДШИ </t>
  </si>
  <si>
    <t>4</t>
  </si>
  <si>
    <r>
      <t xml:space="preserve">Основное мероприятие  03                               Модернизация (развитие) материально-технической базы, проведение 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текущего ремонта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муниципальных музеев Московской области</t>
    </r>
  </si>
  <si>
    <r>
      <t xml:space="preserve">Основное мероприятие 05                       Модернизация (развитие) материально-технической базы, проведение </t>
    </r>
    <r>
      <rPr>
        <b/>
        <sz val="12"/>
        <rFont val="Times New Roman"/>
        <family val="1"/>
        <charset val="204"/>
      </rPr>
      <t>текущего ремонта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муниципальных театрально-концертных и культурно-досуговых учреждений</t>
    </r>
  </si>
  <si>
    <t>2024 гг.</t>
  </si>
  <si>
    <t>Комитет по культуре, Одинцовская ДМШ, Одинцовская ДШИ "Классика", Звенигородская ДМШ</t>
  </si>
  <si>
    <t>Мероприятие 03.10                                        Проведение текущего ремонта организаций дополнительного образования сферы культуры</t>
  </si>
  <si>
    <t>Проведен текущий ремонт муниципальных организаций дополнительного образования сферы культуры, ед.</t>
  </si>
  <si>
    <t>Объем финансирования по годам (тыс. руб.)</t>
  </si>
  <si>
    <t xml:space="preserve">Мероприятие 03.02                                              Проведение капитального ремонта, текущего ремонта организаций дополнительного образования сферы культуры  </t>
  </si>
  <si>
    <t>Основное мероприятие  02                       Модернизация (развитие) материально-технической базы, проведение текущего ремонта муниципальных библиотек Московской области</t>
  </si>
  <si>
    <t>Основное мероприятие 06                    Создание условий для массового отдыха жителей муниципального образования в парках культуры и отдыха</t>
  </si>
  <si>
    <t>Достигнуто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(среднемесячного дохода от трудовой деятельности) в Московской области, процент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</si>
  <si>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выплаты, процент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</si>
  <si>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материалами, ед.</t>
  </si>
  <si>
    <t>Мероприятие 01.01                                                                             Расходы на обеспечение    деятельности (оказание услуг) муниципальных учреждений - театрально-концертные организации</t>
  </si>
  <si>
    <t>2025 г.</t>
  </si>
  <si>
    <t>5.4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</si>
  <si>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области, чел.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</si>
  <si>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области, процент</t>
  </si>
  <si>
    <t xml:space="preserve">Муниципальные библиотеки Московской области (юридические лица), обновившие книжный фонд, ед.
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</si>
  <si>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библиотеки, процент</t>
  </si>
  <si>
    <t>Мероприятие 05.04                                           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</si>
  <si>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2028 год</t>
  </si>
  <si>
    <t>Итого                       2026 год</t>
  </si>
  <si>
    <t xml:space="preserve"> 2029 год</t>
  </si>
  <si>
    <t xml:space="preserve"> 2030 год</t>
  </si>
  <si>
    <t>2029 год</t>
  </si>
  <si>
    <t>2030 год</t>
  </si>
  <si>
    <t>Итого                                                                            2026 год</t>
  </si>
  <si>
    <t>Итого     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</si>
  <si>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</si>
  <si>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    2026 год</t>
  </si>
  <si>
    <t>Итого                   2026 год</t>
  </si>
  <si>
    <t>Итого    2026 год</t>
  </si>
  <si>
    <t>Итого      2026 год</t>
  </si>
  <si>
    <t>Итого                                             2026 год</t>
  </si>
  <si>
    <t>Итого                                 2026 год</t>
  </si>
  <si>
    <t>Итого                                                                                            2026 год</t>
  </si>
  <si>
    <t>Итого                                                                                                 2026 год</t>
  </si>
  <si>
    <t>Итого                                                           2026 год</t>
  </si>
  <si>
    <t>Итого                                                                                              2026 год</t>
  </si>
  <si>
    <t>Итого                                                  2026 год</t>
  </si>
  <si>
    <t>Итого                                                         2026 год</t>
  </si>
  <si>
    <t>Итого                                                                               2026 год</t>
  </si>
  <si>
    <t>Итого                                                             2026 год</t>
  </si>
  <si>
    <t>Итого                                                                                           2026 год</t>
  </si>
  <si>
    <t>Итого                                                                                                               2026 год</t>
  </si>
  <si>
    <t>Итого                                                                                                        2026 год</t>
  </si>
  <si>
    <t>Итого                                                                       2026 год</t>
  </si>
  <si>
    <t>Итого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</si>
  <si>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</si>
  <si>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2026 год</t>
  </si>
  <si>
    <t>Итого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</si>
  <si>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2026 год</t>
  </si>
  <si>
    <t>Итого                                                                                2026 год</t>
  </si>
  <si>
    <t>ПЕРЕЧЕНЬ МЕРОПРИЯТИЙ МУНИЦИПАЛЬНОЙ ПРОГРАММЫ ОДИНЦОВСКОГО ГОРОДСКОГО ОКРУГА
МОСКОВСКОЙ ОБЛАСТИ 
«Культура и туризм» на 2026-2030 годы</t>
  </si>
  <si>
    <t>2026-2030 гг.</t>
  </si>
  <si>
    <t>3.4.</t>
  </si>
  <si>
    <t>3.1</t>
  </si>
  <si>
    <t>3.2</t>
  </si>
  <si>
    <t>Мероприятие 01.02                                            Комплектование и обеспечение сохранности книжных фондов библиотек муниципального образования</t>
  </si>
  <si>
    <t>Муниципальные библиотеки, обеспечившие сохранность книжных фондов, ед.</t>
  </si>
  <si>
    <t>Модернизирована материально-техническая база муниципальных библиотек, ед.</t>
  </si>
  <si>
    <t>Проведена модернизация (развитие) материально-технической базы культурно-досуговых учреждений культуры, ед.</t>
  </si>
  <si>
    <t>Мероприятие 01.01                                     Создание доступной среды в муниципальных учреждениях культуры, за счет средств местного бюджета</t>
  </si>
  <si>
    <t>Оснащены оборудованием организации дополнительного образования сферы культуры, ед.</t>
  </si>
  <si>
    <t>Мероприятие 04.04                                                                                                                                                                                                                                  Создание доступной среды в муниципальных учреждениях дополнительного образования сферы культуры, за счет средств местного бюджета</t>
  </si>
  <si>
    <t>Оборудованы в соответствии с требованиями доступности для инвалидов и других маломобильных групп населения объекты организаций культуры, ед.</t>
  </si>
  <si>
    <t>Проведены ежегодные профильные конкурсы, фестивали для организации туристкой индустрии, ед.</t>
  </si>
  <si>
    <t>Разработана проектная документация по сохранению объектов культурного наследия находящихся в собственности муниципальных образований, шт.</t>
  </si>
  <si>
    <t>Мероприятие 02.01                                            Разработка проектной документации по сохранению объектов культурного наследия, находящихся в собственности муниципальных образований</t>
  </si>
  <si>
    <t>Разработаны проекты границ территорий и проекты зон охраны объектов культурного наследия местного (муниципального) значения, шт.</t>
  </si>
  <si>
    <t>Разработана проектная документация по сохранению объектов культурного наследия федерального значения, шт.</t>
  </si>
  <si>
    <t>Обеспечены условия доступности для инвалидов к объектам культурного наследия, ед.</t>
  </si>
  <si>
    <t>Мероприятие Я5.01                                           Техническое оснащение муниципальных музеев</t>
  </si>
  <si>
    <t xml:space="preserve">Основное мероприятие Я5                   Федеральный проект «Семейные ценности и инфраструктура культуры» </t>
  </si>
  <si>
    <t>Технически оснащены муниципальные музеи, ед.</t>
  </si>
  <si>
    <t>Мероприятие 01.01                                        Расходы на обеспечение деятельности (оказание услуг) муниципальных учреждений - библиотеки</t>
  </si>
  <si>
    <t>2026-2030 гг</t>
  </si>
  <si>
    <t>Переоснащены муниципальные библиотеки по модельному стандарту, ед</t>
  </si>
  <si>
    <t>Мероприятие 04.01                                             Расходы на обеспечение деятельности (оказание услуг) муниципальных учреждений - культурно-досуговые учреждения</t>
  </si>
  <si>
    <t>Реализованы и проведены мероприятия в сфере культуры, ед.</t>
  </si>
  <si>
    <t>Мероприятие 06.03                                         Организация и проведение культурных проектов на парковых и общественных территориях в Московской области</t>
  </si>
  <si>
    <t>Организованы и проведены культурные проекты, ед.</t>
  </si>
  <si>
    <t>Основное мероприятие Я5                     Федеральный проект «Семейные ценности и инфраструктура культуры»</t>
  </si>
  <si>
    <t>Мероприятие Я5.02                                     Проведение ремонта и (или) материально-техническое оснащение муниципальных филармоний</t>
  </si>
  <si>
    <t>Проведён ремонт и (или) проведено материально-техническое оснащение муниципальных филармоний, ед.</t>
  </si>
  <si>
    <t>Итого                                                                                                                                          2026 год</t>
  </si>
  <si>
    <t>6.</t>
  </si>
  <si>
    <t>1.2</t>
  </si>
  <si>
    <t xml:space="preserve">Мероприятие 01.02. 
Создание доступной среды в муниципальных учреждениях культуры, за счет средств местного бюджета
</t>
  </si>
  <si>
    <t>2.4</t>
  </si>
  <si>
    <t>Оснащены музыкальными инструментами и прочими учебными предметами муниципальные организации дополнительного образования в сфере культуры, ед.</t>
  </si>
  <si>
    <t>Проведены информационные туры в рамках разработки новых и перспективных туристских маршрутов и популяризации событийных мероприятий Московской области, ед.</t>
  </si>
  <si>
    <t>Мероприятие 02.01. 
Организация и проведение информационных туров, конференций (семинаров) по вопросам туристской деятельности</t>
  </si>
  <si>
    <t>Мероприятие 02.02. 
Развитие туристского интернет-портала</t>
  </si>
  <si>
    <t>Количество посетителей туристического портала, тыс. человек</t>
  </si>
  <si>
    <t>Мероприятие 02.03. 
Реализация мероприятий, направленных на создание средств туристской навигации</t>
  </si>
  <si>
    <t>Количество установленных средств туристской навигации на туристских маршрутах и (или) на территории туристских ресурсов, ед.</t>
  </si>
  <si>
    <t>Мероприятие 03.11. 
Оснащение музыкальными инструментами и прочими учебными предметами муниципальных организаций дополнительного образования в сфере культуры</t>
  </si>
  <si>
    <t>Основное мероприятие 02. 
Формирование имиджа и продвижение туристских услуг на внутреннем и международном туристских рынках</t>
  </si>
  <si>
    <t>Итого   2026 год</t>
  </si>
  <si>
    <t xml:space="preserve">                                                                                                                                     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Аминистрации Одинцовского                                                                                                                                                                                           городского округа Московской области                                                                                                                                                                                                                                        от ______________ №______________                                                                                                                                        "Приложение 1 к муниципальной программе</t>
  </si>
  <si>
    <t>".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</si>
  <si>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культурно-досуговых учреждений, процент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</si>
  <si>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парков культуры и отдыха, процент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</si>
  <si>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выплаты, процент</t>
  </si>
  <si>
    <t>4.2.</t>
  </si>
  <si>
    <t>4.4.</t>
  </si>
  <si>
    <t>6.1</t>
  </si>
  <si>
    <t>5</t>
  </si>
  <si>
    <t>Основное мероприятие  01                                           Развитие рынка туристских услуг, развитие внутреннего и въездного туризма</t>
  </si>
  <si>
    <t xml:space="preserve">Усовершенствованы профессиональные репертуарные театры, находящиеся в населенных пунктах с численностью населения до 300 тыс. человек, путем создания новых постановок и (или) улучшения материально-технического оснащения, ед.
</t>
  </si>
  <si>
    <t>Лучшим работникам сельских учреждений культуры предоставлено денежное поощрение,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</si>
</sst>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0.00000"/>
    <numFmt numFmtId="166" formatCode="0.0"/>
    <numFmt numFmtId="167" formatCode="#,##0.00000"/>
    <numFmt numFmtId="168" formatCode="#,##0.000"/>
    <numFmt numFmtId="169" formatCode="#,##0\ _₽"/>
    <numFmt numFmtId="170" formatCode="#,##0.00000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color rgb="FFC00000"/>
      <name val="Calibri"/>
      <family val="2"/>
      <charset val="204"/>
      <scheme val="minor"/>
    </font>
    <font>
      <sz val="14"/>
      <color rgb="FFC00000"/>
      <name val="Times New Roman"/>
      <family val="1"/>
      <charset val="204"/>
    </font>
    <font>
      <b/>
      <sz val="14"/>
      <color rgb="FFC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color theme="9" tint="0.7999816888943144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1">
    <xf numFmtId="0" fontId="0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26" fillId="0" borderId="0"/>
  </cellStyleXfs>
  <cellXfs count="237">
    <xf numFmtId="0" fontId="0" fillId="0" borderId="0" xfId="0"/>
    <xf numFmtId="0" fontId="2" fillId="0" borderId="0" xfId="58" applyFont="1"/>
    <xf numFmtId="0" fontId="5" fillId="0" borderId="0" xfId="58" applyFont="1"/>
    <xf numFmtId="0" fontId="2" fillId="0" borderId="0" xfId="58" applyFont="1" applyAlignment="1">
      <alignment horizontal="center" vertical="center"/>
    </xf>
    <xf numFmtId="0" fontId="20" fillId="0" borderId="0" xfId="58" applyFont="1" applyAlignment="1">
      <alignment horizontal="center"/>
    </xf>
    <xf numFmtId="0" fontId="2" fillId="0" borderId="0" xfId="58" applyFont="1" applyAlignment="1">
      <alignment horizontal="center"/>
    </xf>
    <xf numFmtId="165" fontId="6" fillId="0" borderId="0" xfId="58" applyNumberFormat="1" applyFont="1" applyAlignment="1">
      <alignment horizontal="center" vertical="top" wrapText="1"/>
    </xf>
    <xf numFmtId="165" fontId="6" fillId="0" borderId="0" xfId="58" applyNumberFormat="1" applyFont="1" applyAlignment="1">
      <alignment horizontal="right" vertical="top" wrapText="1"/>
    </xf>
    <xf numFmtId="165" fontId="2" fillId="0" borderId="0" xfId="58" applyNumberFormat="1" applyFont="1"/>
    <xf numFmtId="165" fontId="2" fillId="0" borderId="0" xfId="58" applyNumberFormat="1" applyFont="1" applyAlignment="1">
      <alignment horizontal="center"/>
    </xf>
    <xf numFmtId="165" fontId="19" fillId="0" borderId="0" xfId="58" applyNumberFormat="1" applyFont="1"/>
    <xf numFmtId="0" fontId="13" fillId="0" borderId="0" xfId="58" applyFont="1"/>
    <xf numFmtId="0" fontId="2" fillId="0" borderId="0" xfId="58" applyFont="1" applyAlignment="1">
      <alignment horizontal="center" vertical="top"/>
    </xf>
    <xf numFmtId="0" fontId="2" fillId="0" borderId="0" xfId="58" applyFont="1" applyAlignment="1">
      <alignment horizontal="left" vertical="top"/>
    </xf>
    <xf numFmtId="0" fontId="6" fillId="2" borderId="2" xfId="58" applyFont="1" applyFill="1" applyBorder="1" applyAlignment="1">
      <alignment horizontal="center" vertical="center" wrapText="1"/>
    </xf>
    <xf numFmtId="0" fontId="6" fillId="2" borderId="3" xfId="58" applyFont="1" applyFill="1" applyBorder="1" applyAlignment="1">
      <alignment horizontal="center" vertical="center" wrapText="1"/>
    </xf>
    <xf numFmtId="0" fontId="6" fillId="2" borderId="2" xfId="58" applyFont="1" applyFill="1" applyBorder="1" applyAlignment="1">
      <alignment vertical="top" wrapText="1"/>
    </xf>
    <xf numFmtId="167" fontId="6" fillId="2" borderId="3" xfId="58" applyNumberFormat="1" applyFont="1" applyFill="1" applyBorder="1" applyAlignment="1">
      <alignment horizontal="center" vertical="top" wrapText="1"/>
    </xf>
    <xf numFmtId="167" fontId="6" fillId="2" borderId="2" xfId="58" applyNumberFormat="1" applyFont="1" applyFill="1" applyBorder="1" applyAlignment="1">
      <alignment horizontal="center" vertical="top" wrapText="1"/>
    </xf>
    <xf numFmtId="0" fontId="3" fillId="2" borderId="2" xfId="58" applyFont="1" applyFill="1" applyBorder="1" applyAlignment="1">
      <alignment vertical="top" wrapText="1"/>
    </xf>
    <xf numFmtId="167" fontId="3" fillId="2" borderId="2" xfId="58" applyNumberFormat="1" applyFont="1" applyFill="1" applyBorder="1" applyAlignment="1">
      <alignment horizontal="center" vertical="top" wrapText="1"/>
    </xf>
    <xf numFmtId="167" fontId="6" fillId="2" borderId="2" xfId="58" applyNumberFormat="1" applyFont="1" applyFill="1" applyBorder="1" applyAlignment="1">
      <alignment horizontal="center" vertical="center" wrapText="1"/>
    </xf>
    <xf numFmtId="167" fontId="3" fillId="2" borderId="2" xfId="58" applyNumberFormat="1" applyFont="1" applyFill="1" applyBorder="1" applyAlignment="1">
      <alignment horizontal="center" vertical="center" wrapText="1"/>
    </xf>
    <xf numFmtId="167" fontId="3" fillId="2" borderId="3" xfId="58" applyNumberFormat="1" applyFont="1" applyFill="1" applyBorder="1" applyAlignment="1">
      <alignment horizontal="center" vertical="top" wrapText="1"/>
    </xf>
    <xf numFmtId="49" fontId="3" fillId="2" borderId="7" xfId="58" applyNumberFormat="1" applyFont="1" applyFill="1" applyBorder="1" applyAlignment="1">
      <alignment horizontal="center" vertical="top" wrapText="1"/>
    </xf>
    <xf numFmtId="0" fontId="3" fillId="2" borderId="7" xfId="58" applyFont="1" applyFill="1" applyBorder="1" applyAlignment="1">
      <alignment horizontal="left" vertical="top" wrapText="1"/>
    </xf>
    <xf numFmtId="0" fontId="3" fillId="2" borderId="7" xfId="58" applyFont="1" applyFill="1" applyBorder="1" applyAlignment="1">
      <alignment horizontal="center" vertical="center" wrapText="1"/>
    </xf>
    <xf numFmtId="167" fontId="3" fillId="2" borderId="3" xfId="58" applyNumberFormat="1" applyFont="1" applyFill="1" applyBorder="1" applyAlignment="1">
      <alignment horizontal="center" vertical="center" wrapText="1"/>
    </xf>
    <xf numFmtId="167" fontId="3" fillId="2" borderId="4" xfId="58" applyNumberFormat="1" applyFont="1" applyFill="1" applyBorder="1" applyAlignment="1">
      <alignment horizontal="center" vertical="center" wrapText="1"/>
    </xf>
    <xf numFmtId="167" fontId="3" fillId="2" borderId="5" xfId="58" applyNumberFormat="1" applyFont="1" applyFill="1" applyBorder="1" applyAlignment="1">
      <alignment horizontal="center" vertical="center" wrapText="1"/>
    </xf>
    <xf numFmtId="166" fontId="3" fillId="2" borderId="7" xfId="58" applyNumberFormat="1" applyFont="1" applyFill="1" applyBorder="1" applyAlignment="1">
      <alignment horizontal="center" vertical="center" wrapText="1"/>
    </xf>
    <xf numFmtId="0" fontId="7" fillId="2" borderId="0" xfId="58" applyFont="1" applyFill="1" applyAlignment="1">
      <alignment horizontal="center" vertical="top"/>
    </xf>
    <xf numFmtId="0" fontId="7" fillId="2" borderId="0" xfId="58" applyFont="1" applyFill="1" applyAlignment="1">
      <alignment horizontal="left" vertical="top"/>
    </xf>
    <xf numFmtId="0" fontId="14" fillId="2" borderId="0" xfId="58" applyFont="1" applyFill="1"/>
    <xf numFmtId="0" fontId="7" fillId="2" borderId="0" xfId="58" applyFont="1" applyFill="1"/>
    <xf numFmtId="0" fontId="21" fillId="2" borderId="0" xfId="58" applyFont="1" applyFill="1" applyAlignment="1">
      <alignment horizontal="center"/>
    </xf>
    <xf numFmtId="0" fontId="7" fillId="2" borderId="0" xfId="58" applyFont="1" applyFill="1" applyAlignment="1">
      <alignment horizontal="center"/>
    </xf>
    <xf numFmtId="0" fontId="7" fillId="2" borderId="0" xfId="58" applyFont="1" applyFill="1" applyAlignment="1">
      <alignment horizontal="center" vertical="center"/>
    </xf>
    <xf numFmtId="0" fontId="2" fillId="2" borderId="0" xfId="58" applyFont="1" applyFill="1" applyAlignment="1">
      <alignment horizontal="center" vertical="top"/>
    </xf>
    <xf numFmtId="0" fontId="16" fillId="2" borderId="0" xfId="58" applyFont="1" applyFill="1" applyAlignment="1">
      <alignment horizontal="left" vertical="top"/>
    </xf>
    <xf numFmtId="0" fontId="17" fillId="2" borderId="0" xfId="58" applyFont="1" applyFill="1"/>
    <xf numFmtId="0" fontId="16" fillId="2" borderId="0" xfId="58" applyFont="1" applyFill="1"/>
    <xf numFmtId="0" fontId="18" fillId="2" borderId="0" xfId="58" applyFont="1" applyFill="1" applyAlignment="1">
      <alignment horizontal="center"/>
    </xf>
    <xf numFmtId="165" fontId="18" fillId="2" borderId="0" xfId="58" applyNumberFormat="1" applyFont="1" applyFill="1" applyAlignment="1">
      <alignment horizontal="right" vertical="top" wrapText="1"/>
    </xf>
    <xf numFmtId="0" fontId="2" fillId="2" borderId="0" xfId="58" applyFont="1" applyFill="1" applyAlignment="1">
      <alignment horizontal="center"/>
    </xf>
    <xf numFmtId="165" fontId="18" fillId="2" borderId="0" xfId="58" applyNumberFormat="1" applyFont="1" applyFill="1" applyAlignment="1">
      <alignment horizontal="center" vertical="top" wrapText="1"/>
    </xf>
    <xf numFmtId="0" fontId="2" fillId="2" borderId="0" xfId="58" applyFont="1" applyFill="1"/>
    <xf numFmtId="0" fontId="2" fillId="2" borderId="0" xfId="58" applyFont="1" applyFill="1" applyAlignment="1">
      <alignment horizontal="left" vertical="top"/>
    </xf>
    <xf numFmtId="0" fontId="13" fillId="2" borderId="0" xfId="58" applyFont="1" applyFill="1"/>
    <xf numFmtId="0" fontId="20" fillId="2" borderId="0" xfId="58" applyFont="1" applyFill="1" applyAlignment="1">
      <alignment horizontal="center"/>
    </xf>
    <xf numFmtId="165" fontId="6" fillId="2" borderId="0" xfId="58" applyNumberFormat="1" applyFont="1" applyFill="1" applyAlignment="1">
      <alignment horizontal="right" vertical="top" wrapText="1"/>
    </xf>
    <xf numFmtId="165" fontId="2" fillId="2" borderId="0" xfId="58" applyNumberFormat="1" applyFont="1" applyFill="1"/>
    <xf numFmtId="165" fontId="6" fillId="2" borderId="0" xfId="58" applyNumberFormat="1" applyFont="1" applyFill="1" applyAlignment="1">
      <alignment horizontal="center" vertical="top" wrapText="1"/>
    </xf>
    <xf numFmtId="0" fontId="27" fillId="0" borderId="0" xfId="58" applyFont="1" applyAlignment="1">
      <alignment horizontal="center" vertical="center" wrapText="1"/>
    </xf>
    <xf numFmtId="0" fontId="28" fillId="0" borderId="0" xfId="58" applyFont="1" applyAlignment="1">
      <alignment horizontal="center" vertical="center" wrapText="1"/>
    </xf>
    <xf numFmtId="166" fontId="3" fillId="2" borderId="6" xfId="58" applyNumberFormat="1" applyFont="1" applyFill="1" applyBorder="1" applyAlignment="1">
      <alignment horizontal="center" vertical="center" wrapText="1"/>
    </xf>
    <xf numFmtId="166" fontId="3" fillId="2" borderId="8" xfId="58" applyNumberFormat="1" applyFont="1" applyFill="1" applyBorder="1" applyAlignment="1">
      <alignment horizontal="center" vertical="center" wrapText="1"/>
    </xf>
    <xf numFmtId="0" fontId="6" fillId="2" borderId="2" xfId="58" applyFont="1" applyFill="1" applyBorder="1" applyAlignment="1">
      <alignment horizontal="left" vertical="top" wrapText="1"/>
    </xf>
    <xf numFmtId="0" fontId="3" fillId="2" borderId="2" xfId="58" applyFont="1" applyFill="1" applyBorder="1" applyAlignment="1">
      <alignment horizontal="left" vertical="top" wrapText="1"/>
    </xf>
    <xf numFmtId="167" fontId="6" fillId="2" borderId="6" xfId="58" applyNumberFormat="1" applyFont="1" applyFill="1" applyBorder="1" applyAlignment="1">
      <alignment horizontal="center" vertical="center" wrapText="1"/>
    </xf>
    <xf numFmtId="167" fontId="6" fillId="2" borderId="7" xfId="58" applyNumberFormat="1" applyFont="1" applyFill="1" applyBorder="1" applyAlignment="1">
      <alignment horizontal="center" vertical="center" wrapText="1"/>
    </xf>
    <xf numFmtId="167" fontId="6" fillId="2" borderId="6" xfId="58" applyNumberFormat="1" applyFont="1" applyFill="1" applyBorder="1" applyAlignment="1">
      <alignment horizontal="center" vertical="top" wrapText="1"/>
    </xf>
    <xf numFmtId="167" fontId="6" fillId="2" borderId="7" xfId="58" applyNumberFormat="1" applyFont="1" applyFill="1" applyBorder="1" applyAlignment="1">
      <alignment horizontal="center" vertical="top" wrapText="1"/>
    </xf>
    <xf numFmtId="167" fontId="6" fillId="2" borderId="3" xfId="58" applyNumberFormat="1" applyFont="1" applyFill="1" applyBorder="1" applyAlignment="1">
      <alignment horizontal="center" vertical="center" wrapText="1"/>
    </xf>
    <xf numFmtId="167" fontId="6" fillId="2" borderId="4" xfId="58" applyNumberFormat="1" applyFont="1" applyFill="1" applyBorder="1" applyAlignment="1">
      <alignment horizontal="center" vertical="center" wrapText="1"/>
    </xf>
    <xf numFmtId="167" fontId="6" fillId="2" borderId="5" xfId="58" applyNumberFormat="1" applyFont="1" applyFill="1" applyBorder="1" applyAlignment="1">
      <alignment horizontal="center" vertical="center" wrapText="1"/>
    </xf>
    <xf numFmtId="0" fontId="6" fillId="2" borderId="2" xfId="58" applyFont="1" applyFill="1" applyBorder="1" applyAlignment="1">
      <alignment horizontal="center" vertical="center" wrapText="1"/>
    </xf>
    <xf numFmtId="0" fontId="3" fillId="2" borderId="6" xfId="58" applyFont="1" applyFill="1" applyBorder="1" applyAlignment="1">
      <alignment horizontal="center" vertical="center" wrapText="1"/>
    </xf>
    <xf numFmtId="0" fontId="3" fillId="2" borderId="8" xfId="58" applyFont="1" applyFill="1" applyBorder="1" applyAlignment="1">
      <alignment horizontal="center" vertical="center" wrapText="1"/>
    </xf>
    <xf numFmtId="0" fontId="3" fillId="2" borderId="7" xfId="58" applyFont="1" applyFill="1" applyBorder="1" applyAlignment="1">
      <alignment horizontal="center" vertical="center" wrapText="1"/>
    </xf>
    <xf numFmtId="166" fontId="3" fillId="2" borderId="6" xfId="58" applyNumberFormat="1" applyFont="1" applyFill="1" applyBorder="1" applyAlignment="1">
      <alignment horizontal="center" vertical="center" wrapText="1"/>
    </xf>
    <xf numFmtId="166" fontId="3" fillId="2" borderId="8" xfId="58" applyNumberFormat="1" applyFont="1" applyFill="1" applyBorder="1" applyAlignment="1">
      <alignment horizontal="center" vertical="center" wrapText="1"/>
    </xf>
    <xf numFmtId="166" fontId="3" fillId="2" borderId="7" xfId="58" applyNumberFormat="1" applyFont="1" applyFill="1" applyBorder="1" applyAlignment="1">
      <alignment horizontal="center" vertical="center" wrapText="1"/>
    </xf>
    <xf numFmtId="167" fontId="3" fillId="2" borderId="3" xfId="58" applyNumberFormat="1" applyFont="1" applyFill="1" applyBorder="1" applyAlignment="1">
      <alignment horizontal="center" vertical="top" wrapText="1"/>
    </xf>
    <xf numFmtId="167" fontId="3" fillId="2" borderId="4" xfId="58" applyNumberFormat="1" applyFont="1" applyFill="1" applyBorder="1" applyAlignment="1">
      <alignment horizontal="center" vertical="top" wrapText="1"/>
    </xf>
    <xf numFmtId="167" fontId="3" fillId="2" borderId="5" xfId="58" applyNumberFormat="1" applyFont="1" applyFill="1" applyBorder="1" applyAlignment="1">
      <alignment horizontal="center" vertical="top" wrapText="1"/>
    </xf>
    <xf numFmtId="0" fontId="3" fillId="2" borderId="2" xfId="58" applyFont="1" applyFill="1" applyBorder="1" applyAlignment="1">
      <alignment horizontal="left" vertical="top" wrapText="1"/>
    </xf>
    <xf numFmtId="0" fontId="3" fillId="2" borderId="6" xfId="58" applyFont="1" applyFill="1" applyBorder="1" applyAlignment="1">
      <alignment horizontal="center" vertical="top" wrapText="1"/>
    </xf>
    <xf numFmtId="0" fontId="3" fillId="2" borderId="7" xfId="58" applyFont="1" applyFill="1" applyBorder="1" applyAlignment="1">
      <alignment horizontal="center" vertical="top" wrapText="1"/>
    </xf>
    <xf numFmtId="0" fontId="3" fillId="2" borderId="6" xfId="58" applyFont="1" applyFill="1" applyBorder="1" applyAlignment="1">
      <alignment horizontal="left" vertical="top" wrapText="1"/>
    </xf>
    <xf numFmtId="0" fontId="3" fillId="2" borderId="8" xfId="58" applyFont="1" applyFill="1" applyBorder="1" applyAlignment="1">
      <alignment horizontal="left" vertical="top" wrapText="1"/>
    </xf>
    <xf numFmtId="0" fontId="3" fillId="2" borderId="7" xfId="58" applyFont="1" applyFill="1" applyBorder="1" applyAlignment="1">
      <alignment horizontal="left" vertical="top" wrapText="1"/>
    </xf>
    <xf numFmtId="167" fontId="6" fillId="2" borderId="3" xfId="58" applyNumberFormat="1" applyFont="1" applyFill="1" applyBorder="1" applyAlignment="1">
      <alignment horizontal="center" vertical="top" wrapText="1"/>
    </xf>
    <xf numFmtId="167" fontId="6" fillId="2" borderId="4" xfId="58" applyNumberFormat="1" applyFont="1" applyFill="1" applyBorder="1" applyAlignment="1">
      <alignment horizontal="center" vertical="top" wrapText="1"/>
    </xf>
    <xf numFmtId="167" fontId="6" fillId="2" borderId="5" xfId="58" applyNumberFormat="1" applyFont="1" applyFill="1" applyBorder="1" applyAlignment="1">
      <alignment horizontal="center" vertical="top" wrapText="1"/>
    </xf>
    <xf numFmtId="49" fontId="3" fillId="2" borderId="6" xfId="58" applyNumberFormat="1" applyFont="1" applyFill="1" applyBorder="1" applyAlignment="1">
      <alignment horizontal="center" vertical="top" wrapText="1"/>
    </xf>
    <xf numFmtId="49" fontId="3" fillId="2" borderId="8" xfId="58" applyNumberFormat="1" applyFont="1" applyFill="1" applyBorder="1" applyAlignment="1">
      <alignment horizontal="center" vertical="top" wrapText="1"/>
    </xf>
    <xf numFmtId="49" fontId="3" fillId="2" borderId="7" xfId="58" applyNumberFormat="1" applyFont="1" applyFill="1" applyBorder="1" applyAlignment="1">
      <alignment horizontal="center" vertical="top" wrapText="1"/>
    </xf>
    <xf numFmtId="0" fontId="3" fillId="2" borderId="2" xfId="58" applyFont="1" applyFill="1" applyBorder="1" applyAlignment="1">
      <alignment horizontal="center" vertical="top" wrapText="1"/>
    </xf>
    <xf numFmtId="0" fontId="6" fillId="2" borderId="2" xfId="58" applyFont="1" applyFill="1" applyBorder="1" applyAlignment="1">
      <alignment horizontal="left" vertical="top" wrapText="1"/>
    </xf>
    <xf numFmtId="0" fontId="3" fillId="2" borderId="8" xfId="58" applyFont="1" applyFill="1" applyBorder="1" applyAlignment="1">
      <alignment horizontal="center" vertical="top" wrapText="1"/>
    </xf>
    <xf numFmtId="0" fontId="4" fillId="2" borderId="2" xfId="58" applyFont="1" applyFill="1" applyBorder="1" applyAlignment="1">
      <alignment horizontal="left" vertical="top" wrapText="1"/>
    </xf>
    <xf numFmtId="0" fontId="4" fillId="2" borderId="2" xfId="58" applyFont="1" applyFill="1" applyBorder="1" applyAlignment="1">
      <alignment horizontal="left" vertical="top"/>
    </xf>
    <xf numFmtId="0" fontId="4" fillId="2" borderId="8" xfId="58" applyFont="1" applyFill="1" applyBorder="1" applyAlignment="1">
      <alignment horizontal="left" vertical="top"/>
    </xf>
    <xf numFmtId="0" fontId="4" fillId="2" borderId="7" xfId="58" applyFont="1" applyFill="1" applyBorder="1" applyAlignment="1">
      <alignment horizontal="left" vertical="top"/>
    </xf>
    <xf numFmtId="0" fontId="6" fillId="2" borderId="2" xfId="58" applyFont="1" applyFill="1" applyBorder="1" applyAlignment="1">
      <alignment horizontal="center" vertical="top" wrapText="1"/>
    </xf>
    <xf numFmtId="49" fontId="6" fillId="2" borderId="2" xfId="58" applyNumberFormat="1" applyFont="1" applyFill="1" applyBorder="1" applyAlignment="1">
      <alignment horizontal="center" vertical="top" wrapText="1"/>
    </xf>
    <xf numFmtId="0" fontId="4" fillId="2" borderId="0" xfId="58" applyFont="1" applyFill="1" applyAlignment="1">
      <alignment horizontal="center" vertical="center" wrapText="1"/>
    </xf>
    <xf numFmtId="0" fontId="4" fillId="2" borderId="1" xfId="58" applyFont="1" applyFill="1" applyBorder="1" applyAlignment="1">
      <alignment horizontal="center" vertical="center"/>
    </xf>
    <xf numFmtId="0" fontId="6" fillId="2" borderId="3" xfId="58" applyFont="1" applyFill="1" applyBorder="1" applyAlignment="1">
      <alignment horizontal="center" vertical="center" wrapText="1"/>
    </xf>
    <xf numFmtId="0" fontId="6" fillId="2" borderId="4" xfId="58" applyFont="1" applyFill="1" applyBorder="1" applyAlignment="1">
      <alignment horizontal="center" vertical="center" wrapText="1"/>
    </xf>
    <xf numFmtId="0" fontId="6" fillId="2" borderId="5" xfId="58" applyFont="1" applyFill="1" applyBorder="1" applyAlignment="1">
      <alignment horizontal="center" vertical="center" wrapText="1"/>
    </xf>
    <xf numFmtId="0" fontId="6" fillId="2" borderId="6" xfId="58" applyFont="1" applyFill="1" applyBorder="1" applyAlignment="1">
      <alignment horizontal="center" vertical="center" wrapText="1"/>
    </xf>
    <xf numFmtId="0" fontId="6" fillId="2" borderId="7" xfId="58" applyFont="1" applyFill="1" applyBorder="1" applyAlignment="1">
      <alignment horizontal="center" vertical="center" wrapText="1"/>
    </xf>
    <xf numFmtId="0" fontId="27" fillId="2" borderId="0" xfId="58" applyFont="1" applyFill="1" applyAlignment="1">
      <alignment horizontal="center" vertical="center" wrapText="1"/>
    </xf>
    <xf numFmtId="0" fontId="2" fillId="2" borderId="0" xfId="58" applyFont="1" applyFill="1" applyAlignment="1">
      <alignment horizontal="center" vertical="center"/>
    </xf>
    <xf numFmtId="167" fontId="2" fillId="2" borderId="0" xfId="58" applyNumberFormat="1" applyFont="1" applyFill="1"/>
    <xf numFmtId="167" fontId="27" fillId="2" borderId="0" xfId="58" applyNumberFormat="1" applyFont="1" applyFill="1" applyAlignment="1">
      <alignment horizontal="center" vertical="center" wrapText="1"/>
    </xf>
    <xf numFmtId="0" fontId="33" fillId="2" borderId="9" xfId="58" applyFont="1" applyFill="1" applyBorder="1" applyAlignment="1">
      <alignment horizontal="center" vertical="center" wrapText="1"/>
    </xf>
    <xf numFmtId="0" fontId="33" fillId="2" borderId="0" xfId="58" applyFont="1" applyFill="1" applyAlignment="1">
      <alignment horizontal="center" vertical="center" wrapText="1"/>
    </xf>
    <xf numFmtId="0" fontId="32" fillId="2" borderId="0" xfId="58" applyFont="1" applyFill="1" applyAlignment="1">
      <alignment horizontal="center" vertical="center" wrapText="1"/>
    </xf>
    <xf numFmtId="0" fontId="27" fillId="2" borderId="9" xfId="58" applyFont="1" applyFill="1" applyBorder="1" applyAlignment="1">
      <alignment horizontal="center" vertical="center" wrapText="1"/>
    </xf>
    <xf numFmtId="0" fontId="29" fillId="2" borderId="0" xfId="58" applyFont="1" applyFill="1" applyAlignment="1">
      <alignment horizontal="center" vertical="center" wrapText="1"/>
    </xf>
    <xf numFmtId="0" fontId="30" fillId="2" borderId="0" xfId="58" applyFont="1" applyFill="1" applyAlignment="1">
      <alignment horizontal="left" vertical="center" wrapText="1"/>
    </xf>
    <xf numFmtId="0" fontId="32" fillId="2" borderId="0" xfId="58" applyFont="1" applyFill="1" applyAlignment="1">
      <alignment horizontal="left" vertical="center"/>
    </xf>
    <xf numFmtId="0" fontId="27" fillId="2" borderId="0" xfId="58" applyFont="1" applyFill="1" applyAlignment="1">
      <alignment horizontal="center" vertical="center"/>
    </xf>
    <xf numFmtId="167" fontId="27" fillId="2" borderId="0" xfId="58" applyNumberFormat="1" applyFont="1" applyFill="1" applyAlignment="1">
      <alignment horizontal="center" vertical="center"/>
    </xf>
    <xf numFmtId="0" fontId="2" fillId="2" borderId="0" xfId="58" applyFont="1" applyFill="1" applyAlignment="1">
      <alignment horizontal="center" vertical="center" wrapText="1"/>
    </xf>
    <xf numFmtId="167" fontId="33" fillId="2" borderId="0" xfId="58" applyNumberFormat="1" applyFont="1" applyFill="1" applyAlignment="1">
      <alignment horizontal="center" vertical="center"/>
    </xf>
    <xf numFmtId="0" fontId="2" fillId="2" borderId="0" xfId="58" applyFont="1" applyFill="1" applyAlignment="1">
      <alignment vertical="center" wrapText="1"/>
    </xf>
    <xf numFmtId="0" fontId="32" fillId="2" borderId="9" xfId="58" applyFont="1" applyFill="1" applyBorder="1" applyAlignment="1">
      <alignment horizontal="center" vertical="center" wrapText="1"/>
    </xf>
    <xf numFmtId="0" fontId="32" fillId="2" borderId="0" xfId="58" applyFont="1" applyFill="1" applyAlignment="1">
      <alignment horizontal="center" vertical="center" wrapText="1"/>
    </xf>
    <xf numFmtId="0" fontId="34" fillId="2" borderId="0" xfId="58" applyFont="1" applyFill="1" applyAlignment="1">
      <alignment horizontal="center" vertical="center" wrapText="1"/>
    </xf>
    <xf numFmtId="0" fontId="32" fillId="2" borderId="0" xfId="58" applyFont="1" applyFill="1" applyAlignment="1">
      <alignment horizontal="left" vertical="center" wrapText="1"/>
    </xf>
    <xf numFmtId="0" fontId="35" fillId="2" borderId="0" xfId="58" applyFont="1" applyFill="1" applyAlignment="1">
      <alignment horizontal="center" vertical="center" wrapText="1"/>
    </xf>
    <xf numFmtId="0" fontId="27" fillId="2" borderId="9" xfId="58" applyFont="1" applyFill="1" applyBorder="1" applyAlignment="1">
      <alignment vertical="center" wrapText="1"/>
    </xf>
    <xf numFmtId="0" fontId="7" fillId="2" borderId="0" xfId="58" applyFont="1" applyFill="1" applyAlignment="1">
      <alignment horizontal="center" vertical="center" wrapText="1"/>
    </xf>
    <xf numFmtId="0" fontId="2" fillId="2" borderId="2" xfId="58" applyFont="1" applyFill="1" applyBorder="1"/>
    <xf numFmtId="0" fontId="21" fillId="2" borderId="0" xfId="58" applyFont="1" applyFill="1" applyAlignment="1">
      <alignment horizontal="center" vertical="center" wrapText="1"/>
    </xf>
    <xf numFmtId="0" fontId="27" fillId="2" borderId="9" xfId="58" applyFont="1" applyFill="1" applyBorder="1" applyAlignment="1">
      <alignment horizontal="center" vertical="center" wrapText="1"/>
    </xf>
    <xf numFmtId="0" fontId="2" fillId="2" borderId="9" xfId="58" applyFont="1" applyFill="1" applyBorder="1" applyAlignment="1">
      <alignment horizontal="center" vertical="center" wrapText="1"/>
    </xf>
    <xf numFmtId="0" fontId="20" fillId="2" borderId="0" xfId="58" applyFont="1" applyFill="1" applyAlignment="1">
      <alignment horizontal="center" vertical="center" wrapText="1"/>
    </xf>
    <xf numFmtId="0" fontId="31" fillId="2" borderId="0" xfId="58" applyFont="1" applyFill="1" applyAlignment="1">
      <alignment horizontal="center" vertical="center" wrapText="1"/>
    </xf>
    <xf numFmtId="170" fontId="27" fillId="2" borderId="0" xfId="58" applyNumberFormat="1" applyFont="1" applyFill="1" applyAlignment="1">
      <alignment horizontal="center" vertical="center" wrapText="1"/>
    </xf>
    <xf numFmtId="0" fontId="33" fillId="2" borderId="0" xfId="58" applyFont="1" applyFill="1" applyAlignment="1">
      <alignment horizontal="center" vertical="center" wrapText="1"/>
    </xf>
    <xf numFmtId="0" fontId="3" fillId="2" borderId="0" xfId="59" applyFont="1" applyFill="1" applyAlignment="1">
      <alignment vertical="center" wrapText="1"/>
    </xf>
    <xf numFmtId="0" fontId="3" fillId="2" borderId="0" xfId="59" applyFont="1" applyFill="1" applyAlignment="1">
      <alignment horizontal="left" vertical="center" wrapText="1"/>
    </xf>
    <xf numFmtId="0" fontId="6" fillId="2" borderId="2" xfId="58" applyFont="1" applyFill="1" applyBorder="1" applyAlignment="1">
      <alignment horizontal="center" vertical="center"/>
    </xf>
    <xf numFmtId="0" fontId="4" fillId="2" borderId="2" xfId="58" applyFont="1" applyFill="1" applyBorder="1" applyAlignment="1">
      <alignment horizontal="left" vertical="center"/>
    </xf>
    <xf numFmtId="0" fontId="6" fillId="2" borderId="6" xfId="58" applyFont="1" applyFill="1" applyBorder="1" applyAlignment="1">
      <alignment horizontal="center" vertical="top" wrapText="1"/>
    </xf>
    <xf numFmtId="0" fontId="6" fillId="2" borderId="8" xfId="58" applyFont="1" applyFill="1" applyBorder="1" applyAlignment="1">
      <alignment horizontal="center" vertical="top" wrapText="1"/>
    </xf>
    <xf numFmtId="0" fontId="6" fillId="2" borderId="7" xfId="58" applyFont="1" applyFill="1" applyBorder="1" applyAlignment="1">
      <alignment horizontal="center" vertical="top" wrapText="1"/>
    </xf>
    <xf numFmtId="3" fontId="6" fillId="2" borderId="2" xfId="58" applyNumberFormat="1" applyFont="1" applyFill="1" applyBorder="1" applyAlignment="1">
      <alignment horizontal="center" vertical="center" wrapText="1"/>
    </xf>
    <xf numFmtId="3" fontId="3" fillId="2" borderId="2" xfId="58" applyNumberFormat="1" applyFont="1" applyFill="1" applyBorder="1" applyAlignment="1">
      <alignment horizontal="center" vertical="center" wrapText="1"/>
    </xf>
    <xf numFmtId="0" fontId="3" fillId="2" borderId="2" xfId="58" applyFont="1" applyFill="1" applyBorder="1" applyAlignment="1">
      <alignment horizontal="center" vertical="center" wrapText="1"/>
    </xf>
    <xf numFmtId="1" fontId="3" fillId="2" borderId="2" xfId="58" applyNumberFormat="1" applyFont="1" applyFill="1" applyBorder="1" applyAlignment="1">
      <alignment horizontal="center" vertical="center" wrapText="1"/>
    </xf>
    <xf numFmtId="16" fontId="3" fillId="2" borderId="6" xfId="58" applyNumberFormat="1" applyFont="1" applyFill="1" applyBorder="1" applyAlignment="1">
      <alignment horizontal="center" vertical="top" wrapText="1"/>
    </xf>
    <xf numFmtId="16" fontId="3" fillId="2" borderId="8" xfId="58" applyNumberFormat="1" applyFont="1" applyFill="1" applyBorder="1" applyAlignment="1">
      <alignment horizontal="center" vertical="top" wrapText="1"/>
    </xf>
    <xf numFmtId="16" fontId="3" fillId="2" borderId="7" xfId="58" applyNumberFormat="1" applyFont="1" applyFill="1" applyBorder="1" applyAlignment="1">
      <alignment horizontal="center" vertical="top" wrapText="1"/>
    </xf>
    <xf numFmtId="167" fontId="3" fillId="2" borderId="2" xfId="58" applyNumberFormat="1" applyFont="1" applyFill="1" applyBorder="1" applyAlignment="1">
      <alignment vertical="top" wrapText="1"/>
    </xf>
    <xf numFmtId="49" fontId="3" fillId="2" borderId="10" xfId="58" applyNumberFormat="1" applyFont="1" applyFill="1" applyBorder="1" applyAlignment="1">
      <alignment horizontal="center" vertical="top" wrapText="1"/>
    </xf>
    <xf numFmtId="49" fontId="3" fillId="2" borderId="9" xfId="58" applyNumberFormat="1" applyFont="1" applyFill="1" applyBorder="1" applyAlignment="1">
      <alignment horizontal="center" vertical="top" wrapText="1"/>
    </xf>
    <xf numFmtId="169" fontId="3" fillId="2" borderId="2" xfId="58" applyNumberFormat="1" applyFont="1" applyFill="1" applyBorder="1" applyAlignment="1">
      <alignment horizontal="center" vertical="center" wrapText="1"/>
    </xf>
    <xf numFmtId="0" fontId="6" fillId="2" borderId="6" xfId="58" applyFont="1" applyFill="1" applyBorder="1" applyAlignment="1">
      <alignment horizontal="left" vertical="top" wrapText="1"/>
    </xf>
    <xf numFmtId="0" fontId="6" fillId="2" borderId="8" xfId="58" applyFont="1" applyFill="1" applyBorder="1" applyAlignment="1">
      <alignment horizontal="left" vertical="top" wrapText="1"/>
    </xf>
    <xf numFmtId="0" fontId="6" fillId="2" borderId="7" xfId="58" applyFont="1" applyFill="1" applyBorder="1" applyAlignment="1">
      <alignment horizontal="left" vertical="top" wrapText="1"/>
    </xf>
    <xf numFmtId="0" fontId="6" fillId="2" borderId="6" xfId="58" applyFont="1" applyFill="1" applyBorder="1" applyAlignment="1">
      <alignment vertical="top" wrapText="1"/>
    </xf>
    <xf numFmtId="0" fontId="3" fillId="2" borderId="6" xfId="58" applyFont="1" applyFill="1" applyBorder="1" applyAlignment="1">
      <alignment vertical="top" wrapText="1"/>
    </xf>
    <xf numFmtId="165" fontId="6" fillId="2" borderId="2" xfId="58" applyNumberFormat="1" applyFont="1" applyFill="1" applyBorder="1" applyAlignment="1">
      <alignment horizontal="center" vertical="center" wrapText="1"/>
    </xf>
    <xf numFmtId="165" fontId="6" fillId="2" borderId="3" xfId="58" applyNumberFormat="1" applyFont="1" applyFill="1" applyBorder="1" applyAlignment="1">
      <alignment horizontal="center" vertical="center" wrapText="1"/>
    </xf>
    <xf numFmtId="165" fontId="6" fillId="2" borderId="4" xfId="58" applyNumberFormat="1" applyFont="1" applyFill="1" applyBorder="1" applyAlignment="1">
      <alignment horizontal="center" vertical="center" wrapText="1"/>
    </xf>
    <xf numFmtId="165" fontId="6" fillId="2" borderId="5" xfId="58" applyNumberFormat="1" applyFont="1" applyFill="1" applyBorder="1" applyAlignment="1">
      <alignment horizontal="center" vertical="center" wrapText="1"/>
    </xf>
    <xf numFmtId="165" fontId="6" fillId="2" borderId="3" xfId="58" applyNumberFormat="1" applyFont="1" applyFill="1" applyBorder="1" applyAlignment="1">
      <alignment horizontal="center" vertical="center" wrapText="1"/>
    </xf>
    <xf numFmtId="165" fontId="3" fillId="2" borderId="3" xfId="58" applyNumberFormat="1" applyFont="1" applyFill="1" applyBorder="1" applyAlignment="1">
      <alignment horizontal="center" vertical="center" wrapText="1"/>
    </xf>
    <xf numFmtId="165" fontId="3" fillId="2" borderId="4" xfId="58" applyNumberFormat="1" applyFont="1" applyFill="1" applyBorder="1" applyAlignment="1">
      <alignment horizontal="center" vertical="center" wrapText="1"/>
    </xf>
    <xf numFmtId="165" fontId="3" fillId="2" borderId="5" xfId="58" applyNumberFormat="1" applyFont="1" applyFill="1" applyBorder="1" applyAlignment="1">
      <alignment horizontal="center" vertical="center" wrapText="1"/>
    </xf>
    <xf numFmtId="165" fontId="3" fillId="2" borderId="2" xfId="58" applyNumberFormat="1" applyFont="1" applyFill="1" applyBorder="1" applyAlignment="1">
      <alignment horizontal="center" vertical="center" wrapText="1"/>
    </xf>
    <xf numFmtId="165" fontId="3" fillId="2" borderId="3" xfId="58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49" fontId="3" fillId="2" borderId="2" xfId="58" applyNumberFormat="1" applyFont="1" applyFill="1" applyBorder="1" applyAlignment="1">
      <alignment horizontal="center" vertical="center" wrapText="1"/>
    </xf>
    <xf numFmtId="49" fontId="6" fillId="2" borderId="2" xfId="58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168" fontId="3" fillId="2" borderId="2" xfId="58" applyNumberFormat="1" applyFont="1" applyFill="1" applyBorder="1" applyAlignment="1">
      <alignment horizontal="center" vertical="center" wrapText="1"/>
    </xf>
    <xf numFmtId="17" fontId="3" fillId="2" borderId="6" xfId="58" applyNumberFormat="1" applyFont="1" applyFill="1" applyBorder="1" applyAlignment="1">
      <alignment horizontal="center" vertical="top" wrapText="1"/>
    </xf>
    <xf numFmtId="167" fontId="3" fillId="2" borderId="10" xfId="58" applyNumberFormat="1" applyFont="1" applyFill="1" applyBorder="1" applyAlignment="1">
      <alignment horizontal="center" vertical="top" wrapText="1"/>
    </xf>
    <xf numFmtId="165" fontId="6" fillId="2" borderId="2" xfId="58" applyNumberFormat="1" applyFont="1" applyFill="1" applyBorder="1" applyAlignment="1">
      <alignment horizontal="center" vertical="top" wrapText="1"/>
    </xf>
    <xf numFmtId="165" fontId="6" fillId="2" borderId="3" xfId="58" applyNumberFormat="1" applyFont="1" applyFill="1" applyBorder="1" applyAlignment="1">
      <alignment horizontal="center" vertical="top" wrapText="1"/>
    </xf>
    <xf numFmtId="165" fontId="6" fillId="2" borderId="4" xfId="58" applyNumberFormat="1" applyFont="1" applyFill="1" applyBorder="1" applyAlignment="1">
      <alignment horizontal="center" vertical="top" wrapText="1"/>
    </xf>
    <xf numFmtId="165" fontId="6" fillId="2" borderId="5" xfId="58" applyNumberFormat="1" applyFont="1" applyFill="1" applyBorder="1" applyAlignment="1">
      <alignment horizontal="center" vertical="top" wrapText="1"/>
    </xf>
    <xf numFmtId="165" fontId="6" fillId="2" borderId="3" xfId="58" applyNumberFormat="1" applyFont="1" applyFill="1" applyBorder="1" applyAlignment="1">
      <alignment horizontal="center" vertical="top" wrapText="1"/>
    </xf>
    <xf numFmtId="165" fontId="3" fillId="2" borderId="3" xfId="58" applyNumberFormat="1" applyFont="1" applyFill="1" applyBorder="1" applyAlignment="1">
      <alignment horizontal="center" vertical="top" wrapText="1"/>
    </xf>
    <xf numFmtId="165" fontId="3" fillId="2" borderId="4" xfId="58" applyNumberFormat="1" applyFont="1" applyFill="1" applyBorder="1" applyAlignment="1">
      <alignment horizontal="center" vertical="top" wrapText="1"/>
    </xf>
    <xf numFmtId="165" fontId="3" fillId="2" borderId="5" xfId="58" applyNumberFormat="1" applyFont="1" applyFill="1" applyBorder="1" applyAlignment="1">
      <alignment horizontal="center" vertical="top" wrapText="1"/>
    </xf>
    <xf numFmtId="165" fontId="3" fillId="2" borderId="2" xfId="58" applyNumberFormat="1" applyFont="1" applyFill="1" applyBorder="1" applyAlignment="1">
      <alignment horizontal="center" vertical="top" wrapText="1"/>
    </xf>
    <xf numFmtId="165" fontId="3" fillId="2" borderId="3" xfId="58" applyNumberFormat="1" applyFont="1" applyFill="1" applyBorder="1" applyAlignment="1">
      <alignment horizontal="center" vertical="top" wrapText="1"/>
    </xf>
    <xf numFmtId="4" fontId="3" fillId="2" borderId="2" xfId="58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top" wrapText="1"/>
    </xf>
    <xf numFmtId="1" fontId="6" fillId="2" borderId="2" xfId="58" applyNumberFormat="1" applyFont="1" applyFill="1" applyBorder="1" applyAlignment="1">
      <alignment horizontal="center" vertical="center" wrapText="1"/>
    </xf>
    <xf numFmtId="2" fontId="3" fillId="2" borderId="2" xfId="58" applyNumberFormat="1" applyFont="1" applyFill="1" applyBorder="1" applyAlignment="1">
      <alignment horizontal="center" vertical="center" wrapText="1"/>
    </xf>
    <xf numFmtId="0" fontId="4" fillId="2" borderId="3" xfId="58" applyFont="1" applyFill="1" applyBorder="1" applyAlignment="1">
      <alignment horizontal="left" vertical="center" wrapText="1"/>
    </xf>
    <xf numFmtId="0" fontId="4" fillId="2" borderId="4" xfId="58" applyFont="1" applyFill="1" applyBorder="1" applyAlignment="1">
      <alignment horizontal="left" vertical="center"/>
    </xf>
    <xf numFmtId="0" fontId="4" fillId="2" borderId="5" xfId="58" applyFont="1" applyFill="1" applyBorder="1" applyAlignment="1">
      <alignment horizontal="left" vertical="center"/>
    </xf>
    <xf numFmtId="167" fontId="6" fillId="2" borderId="5" xfId="58" applyNumberFormat="1" applyFont="1" applyFill="1" applyBorder="1" applyAlignment="1">
      <alignment horizontal="right" vertical="top" wrapText="1"/>
    </xf>
    <xf numFmtId="167" fontId="6" fillId="2" borderId="2" xfId="58" applyNumberFormat="1" applyFont="1" applyFill="1" applyBorder="1" applyAlignment="1">
      <alignment vertical="top" wrapText="1"/>
    </xf>
    <xf numFmtId="167" fontId="6" fillId="2" borderId="2" xfId="58" applyNumberFormat="1" applyFont="1" applyFill="1" applyBorder="1" applyAlignment="1">
      <alignment horizontal="left" vertical="top" wrapText="1"/>
    </xf>
    <xf numFmtId="167" fontId="3" fillId="2" borderId="2" xfId="58" applyNumberFormat="1" applyFont="1" applyFill="1" applyBorder="1" applyAlignment="1">
      <alignment horizontal="left" vertical="top" wrapText="1"/>
    </xf>
    <xf numFmtId="0" fontId="3" fillId="2" borderId="2" xfId="58" applyFont="1" applyFill="1" applyBorder="1" applyAlignment="1">
      <alignment horizontal="center" vertical="center" wrapText="1"/>
    </xf>
    <xf numFmtId="166" fontId="3" fillId="2" borderId="2" xfId="58" applyNumberFormat="1" applyFont="1" applyFill="1" applyBorder="1" applyAlignment="1">
      <alignment horizontal="center" vertical="center" wrapText="1"/>
    </xf>
    <xf numFmtId="167" fontId="0" fillId="2" borderId="4" xfId="0" applyNumberFormat="1" applyFill="1" applyBorder="1" applyAlignment="1">
      <alignment horizontal="center" vertical="top" wrapText="1"/>
    </xf>
    <xf numFmtId="167" fontId="0" fillId="2" borderId="5" xfId="0" applyNumberFormat="1" applyFill="1" applyBorder="1" applyAlignment="1">
      <alignment horizontal="center" vertical="top" wrapText="1"/>
    </xf>
    <xf numFmtId="170" fontId="6" fillId="2" borderId="3" xfId="58" applyNumberFormat="1" applyFont="1" applyFill="1" applyBorder="1" applyAlignment="1">
      <alignment horizontal="center" vertical="center" wrapText="1"/>
    </xf>
    <xf numFmtId="170" fontId="24" fillId="2" borderId="4" xfId="0" applyNumberFormat="1" applyFont="1" applyFill="1" applyBorder="1" applyAlignment="1">
      <alignment horizontal="center" vertical="center" wrapText="1"/>
    </xf>
    <xf numFmtId="170" fontId="24" fillId="2" borderId="5" xfId="0" applyNumberFormat="1" applyFont="1" applyFill="1" applyBorder="1" applyAlignment="1">
      <alignment horizontal="center" vertical="center" wrapText="1"/>
    </xf>
    <xf numFmtId="166" fontId="3" fillId="2" borderId="2" xfId="58" applyNumberFormat="1" applyFont="1" applyFill="1" applyBorder="1" applyAlignment="1">
      <alignment horizontal="center" vertical="center" wrapText="1"/>
    </xf>
    <xf numFmtId="170" fontId="3" fillId="2" borderId="3" xfId="58" applyNumberFormat="1" applyFont="1" applyFill="1" applyBorder="1" applyAlignment="1">
      <alignment horizontal="center" vertical="center" wrapText="1"/>
    </xf>
    <xf numFmtId="170" fontId="0" fillId="2" borderId="4" xfId="0" applyNumberFormat="1" applyFill="1" applyBorder="1" applyAlignment="1">
      <alignment horizontal="center" vertical="center" wrapText="1"/>
    </xf>
    <xf numFmtId="170" fontId="0" fillId="2" borderId="5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49" fontId="25" fillId="2" borderId="6" xfId="0" applyNumberFormat="1" applyFont="1" applyFill="1" applyBorder="1" applyAlignment="1">
      <alignment horizontal="center" vertical="top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top" wrapText="1"/>
    </xf>
    <xf numFmtId="167" fontId="3" fillId="2" borderId="3" xfId="58" applyNumberFormat="1" applyFont="1" applyFill="1" applyBorder="1" applyAlignment="1">
      <alignment horizontal="center" vertical="center" wrapText="1"/>
    </xf>
    <xf numFmtId="167" fontId="3" fillId="2" borderId="4" xfId="58" applyNumberFormat="1" applyFont="1" applyFill="1" applyBorder="1" applyAlignment="1">
      <alignment horizontal="center" vertical="center" wrapText="1"/>
    </xf>
    <xf numFmtId="167" fontId="3" fillId="2" borderId="5" xfId="58" applyNumberFormat="1" applyFon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top" wrapText="1"/>
    </xf>
    <xf numFmtId="0" fontId="3" fillId="2" borderId="7" xfId="58" applyFon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center" vertical="top" wrapText="1"/>
    </xf>
    <xf numFmtId="167" fontId="6" fillId="2" borderId="2" xfId="58" applyNumberFormat="1" applyFont="1" applyFill="1" applyBorder="1" applyAlignment="1">
      <alignment horizontal="center" vertical="center" wrapText="1"/>
    </xf>
    <xf numFmtId="49" fontId="6" fillId="2" borderId="6" xfId="58" applyNumberFormat="1" applyFont="1" applyFill="1" applyBorder="1" applyAlignment="1">
      <alignment horizontal="center" vertical="top" wrapText="1"/>
    </xf>
    <xf numFmtId="49" fontId="6" fillId="2" borderId="8" xfId="58" applyNumberFormat="1" applyFont="1" applyFill="1" applyBorder="1" applyAlignment="1">
      <alignment horizontal="center" vertical="top" wrapText="1"/>
    </xf>
    <xf numFmtId="49" fontId="3" fillId="2" borderId="2" xfId="58" applyNumberFormat="1" applyFont="1" applyFill="1" applyBorder="1" applyAlignment="1">
      <alignment horizontal="center" vertical="top" wrapText="1"/>
    </xf>
    <xf numFmtId="167" fontId="6" fillId="2" borderId="2" xfId="58" applyNumberFormat="1" applyFont="1" applyFill="1" applyBorder="1" applyAlignment="1">
      <alignment horizontal="center" vertical="top" wrapText="1"/>
    </xf>
    <xf numFmtId="167" fontId="3" fillId="2" borderId="2" xfId="58" applyNumberFormat="1" applyFont="1" applyFill="1" applyBorder="1" applyAlignment="1">
      <alignment horizontal="center" vertical="top" wrapText="1"/>
    </xf>
    <xf numFmtId="3" fontId="6" fillId="2" borderId="3" xfId="58" applyNumberFormat="1" applyFont="1" applyFill="1" applyBorder="1" applyAlignment="1">
      <alignment horizontal="center" vertical="center" wrapText="1"/>
    </xf>
    <xf numFmtId="3" fontId="6" fillId="2" borderId="4" xfId="58" applyNumberFormat="1" applyFont="1" applyFill="1" applyBorder="1" applyAlignment="1">
      <alignment horizontal="center" vertical="center" wrapText="1"/>
    </xf>
    <xf numFmtId="3" fontId="6" fillId="2" borderId="5" xfId="58" applyNumberFormat="1" applyFont="1" applyFill="1" applyBorder="1" applyAlignment="1">
      <alignment horizontal="center" vertical="center" wrapText="1"/>
    </xf>
    <xf numFmtId="3" fontId="6" fillId="2" borderId="3" xfId="58" applyNumberFormat="1" applyFont="1" applyFill="1" applyBorder="1" applyAlignment="1">
      <alignment horizontal="center" vertical="center" wrapText="1"/>
    </xf>
    <xf numFmtId="0" fontId="4" fillId="2" borderId="3" xfId="58" applyFont="1" applyFill="1" applyBorder="1" applyAlignment="1">
      <alignment horizontal="left" vertical="top" wrapText="1"/>
    </xf>
    <xf numFmtId="0" fontId="4" fillId="2" borderId="4" xfId="58" applyFont="1" applyFill="1" applyBorder="1" applyAlignment="1">
      <alignment horizontal="left" vertical="top"/>
    </xf>
    <xf numFmtId="0" fontId="4" fillId="2" borderId="5" xfId="58" applyFont="1" applyFill="1" applyBorder="1" applyAlignment="1">
      <alignment horizontal="left" vertical="top"/>
    </xf>
    <xf numFmtId="167" fontId="3" fillId="2" borderId="6" xfId="58" applyNumberFormat="1" applyFont="1" applyFill="1" applyBorder="1" applyAlignment="1">
      <alignment horizontal="center" vertical="center" wrapText="1"/>
    </xf>
    <xf numFmtId="167" fontId="3" fillId="2" borderId="8" xfId="58" applyNumberFormat="1" applyFont="1" applyFill="1" applyBorder="1" applyAlignment="1">
      <alignment horizontal="center" vertical="center" wrapText="1"/>
    </xf>
    <xf numFmtId="167" fontId="3" fillId="2" borderId="7" xfId="58" applyNumberFormat="1" applyFont="1" applyFill="1" applyBorder="1" applyAlignment="1">
      <alignment horizontal="center" vertical="center" wrapText="1"/>
    </xf>
  </cellXfs>
  <cellStyles count="61">
    <cellStyle name="Обычный" xfId="0" builtinId="0"/>
    <cellStyle name="Обычный 10" xfId="57" xr:uid="{00000000-0005-0000-0000-000001000000}"/>
    <cellStyle name="Обычный 11" xfId="60" xr:uid="{00000000-0005-0000-0000-000002000000}"/>
    <cellStyle name="Обычный 2" xfId="1" xr:uid="{00000000-0005-0000-0000-000003000000}"/>
    <cellStyle name="Обычный 2 10" xfId="4" xr:uid="{00000000-0005-0000-0000-000004000000}"/>
    <cellStyle name="Обычный 2 10 2" xfId="5" xr:uid="{00000000-0005-0000-0000-000005000000}"/>
    <cellStyle name="Обычный 2 11" xfId="6" xr:uid="{00000000-0005-0000-0000-000006000000}"/>
    <cellStyle name="Обычный 2 12" xfId="7" xr:uid="{00000000-0005-0000-0000-000007000000}"/>
    <cellStyle name="Обычный 2 13" xfId="8" xr:uid="{00000000-0005-0000-0000-000008000000}"/>
    <cellStyle name="Обычный 2 16" xfId="58" xr:uid="{00000000-0005-0000-0000-000009000000}"/>
    <cellStyle name="Обычный 2 2" xfId="9" xr:uid="{00000000-0005-0000-0000-00000A000000}"/>
    <cellStyle name="Обычный 2 2 2" xfId="10" xr:uid="{00000000-0005-0000-0000-00000B000000}"/>
    <cellStyle name="Обычный 2 2 3" xfId="11" xr:uid="{00000000-0005-0000-0000-00000C000000}"/>
    <cellStyle name="Обычный 2 2 4" xfId="12" xr:uid="{00000000-0005-0000-0000-00000D000000}"/>
    <cellStyle name="Обычный 2 3" xfId="13" xr:uid="{00000000-0005-0000-0000-00000E000000}"/>
    <cellStyle name="Обычный 2 3 2" xfId="14" xr:uid="{00000000-0005-0000-0000-00000F000000}"/>
    <cellStyle name="Обычный 2 3 3" xfId="15" xr:uid="{00000000-0005-0000-0000-000010000000}"/>
    <cellStyle name="Обычный 2 4" xfId="16" xr:uid="{00000000-0005-0000-0000-000011000000}"/>
    <cellStyle name="Обычный 2 5" xfId="17" xr:uid="{00000000-0005-0000-0000-000012000000}"/>
    <cellStyle name="Обычный 2 6" xfId="18" xr:uid="{00000000-0005-0000-0000-000013000000}"/>
    <cellStyle name="Обычный 2 6 2" xfId="19" xr:uid="{00000000-0005-0000-0000-000014000000}"/>
    <cellStyle name="Обычный 2 7" xfId="20" xr:uid="{00000000-0005-0000-0000-000015000000}"/>
    <cellStyle name="Обычный 2 7 2" xfId="21" xr:uid="{00000000-0005-0000-0000-000016000000}"/>
    <cellStyle name="Обычный 2 8" xfId="22" xr:uid="{00000000-0005-0000-0000-000017000000}"/>
    <cellStyle name="Обычный 2 9" xfId="23" xr:uid="{00000000-0005-0000-0000-000018000000}"/>
    <cellStyle name="Обычный 3" xfId="3" xr:uid="{00000000-0005-0000-0000-000019000000}"/>
    <cellStyle name="Обычный 3 2" xfId="24" xr:uid="{00000000-0005-0000-0000-00001A000000}"/>
    <cellStyle name="Обычный 4" xfId="25" xr:uid="{00000000-0005-0000-0000-00001B000000}"/>
    <cellStyle name="Обычный 4 2" xfId="26" xr:uid="{00000000-0005-0000-0000-00001C000000}"/>
    <cellStyle name="Обычный 5" xfId="27" xr:uid="{00000000-0005-0000-0000-00001D000000}"/>
    <cellStyle name="Обычный 5 2" xfId="2" xr:uid="{00000000-0005-0000-0000-00001E000000}"/>
    <cellStyle name="Обычный 5 2 10" xfId="28" xr:uid="{00000000-0005-0000-0000-00001F000000}"/>
    <cellStyle name="Обычный 5 2 11" xfId="29" xr:uid="{00000000-0005-0000-0000-000020000000}"/>
    <cellStyle name="Обычный 5 2 12" xfId="30" xr:uid="{00000000-0005-0000-0000-000021000000}"/>
    <cellStyle name="Обычный 5 2 15" xfId="59" xr:uid="{00000000-0005-0000-0000-000022000000}"/>
    <cellStyle name="Обычный 5 2 2" xfId="31" xr:uid="{00000000-0005-0000-0000-000023000000}"/>
    <cellStyle name="Обычный 5 2 2 2" xfId="32" xr:uid="{00000000-0005-0000-0000-000024000000}"/>
    <cellStyle name="Обычный 5 2 2 2 2" xfId="33" xr:uid="{00000000-0005-0000-0000-000025000000}"/>
    <cellStyle name="Обычный 5 2 2 2 2 2" xfId="34" xr:uid="{00000000-0005-0000-0000-000026000000}"/>
    <cellStyle name="Обычный 5 2 2 2 3" xfId="35" xr:uid="{00000000-0005-0000-0000-000027000000}"/>
    <cellStyle name="Обычный 5 2 2 3" xfId="36" xr:uid="{00000000-0005-0000-0000-000028000000}"/>
    <cellStyle name="Обычный 5 2 3" xfId="37" xr:uid="{00000000-0005-0000-0000-000029000000}"/>
    <cellStyle name="Обычный 5 2 3 2" xfId="38" xr:uid="{00000000-0005-0000-0000-00002A000000}"/>
    <cellStyle name="Обычный 5 2 3 2 2" xfId="39" xr:uid="{00000000-0005-0000-0000-00002B000000}"/>
    <cellStyle name="Обычный 5 2 3 3" xfId="40" xr:uid="{00000000-0005-0000-0000-00002C000000}"/>
    <cellStyle name="Обычный 5 2 4" xfId="41" xr:uid="{00000000-0005-0000-0000-00002D000000}"/>
    <cellStyle name="Обычный 5 2 4 2" xfId="42" xr:uid="{00000000-0005-0000-0000-00002E000000}"/>
    <cellStyle name="Обычный 5 2 5" xfId="43" xr:uid="{00000000-0005-0000-0000-00002F000000}"/>
    <cellStyle name="Обычный 5 2 6" xfId="44" xr:uid="{00000000-0005-0000-0000-000030000000}"/>
    <cellStyle name="Обычный 5 2 7" xfId="45" xr:uid="{00000000-0005-0000-0000-000031000000}"/>
    <cellStyle name="Обычный 5 2 8" xfId="46" xr:uid="{00000000-0005-0000-0000-000032000000}"/>
    <cellStyle name="Обычный 5 2 9" xfId="47" xr:uid="{00000000-0005-0000-0000-000033000000}"/>
    <cellStyle name="Обычный 5 3" xfId="48" xr:uid="{00000000-0005-0000-0000-000034000000}"/>
    <cellStyle name="Обычный 6" xfId="49" xr:uid="{00000000-0005-0000-0000-000035000000}"/>
    <cellStyle name="Обычный 6 2" xfId="50" xr:uid="{00000000-0005-0000-0000-000036000000}"/>
    <cellStyle name="Обычный 7" xfId="51" xr:uid="{00000000-0005-0000-0000-000037000000}"/>
    <cellStyle name="Обычный 8" xfId="52" xr:uid="{00000000-0005-0000-0000-000038000000}"/>
    <cellStyle name="Обычный 8 2" xfId="53" xr:uid="{00000000-0005-0000-0000-000039000000}"/>
    <cellStyle name="Обычный 9" xfId="54" xr:uid="{00000000-0005-0000-0000-00003A000000}"/>
    <cellStyle name="Финансовый 2" xfId="55" xr:uid="{00000000-0005-0000-0000-00003B000000}"/>
    <cellStyle name="Финансовый 3" xfId="56" xr:uid="{00000000-0005-0000-0000-00003C000000}"/>
  </cellStyles>
  <dxfs count="0"/>
  <tableStyles count="0" defaultTableStyle="TableStyleMedium2" defaultPivotStyle="PivotStyleLight16"/>
  <colors>
    <mruColors>
      <color rgb="FFFFFFCC"/>
      <color rgb="FFFF797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35"/>
  <sheetViews>
    <sheetView tabSelected="1" zoomScale="80" zoomScaleNormal="80" zoomScaleSheetLayoutView="90" workbookViewId="0">
      <selection activeCell="A2" sqref="A2:O2"/>
    </sheetView>
  </sheetViews>
  <sheetFormatPr defaultColWidth="9.140625" defaultRowHeight="18.75" outlineLevelRow="1" x14ac:dyDescent="0.25"/>
  <cols>
    <col min="1" max="1" width="7.28515625" style="12" customWidth="1"/>
    <col min="2" max="2" width="47.28515625" style="13" customWidth="1"/>
    <col min="3" max="3" width="15" style="11" customWidth="1"/>
    <col min="4" max="4" width="30.28515625" style="1" customWidth="1"/>
    <col min="5" max="5" width="19.7109375" style="4" customWidth="1"/>
    <col min="6" max="6" width="12.42578125" style="1" customWidth="1"/>
    <col min="7" max="7" width="10.5703125" style="1" customWidth="1"/>
    <col min="8" max="8" width="11.5703125" style="1" customWidth="1"/>
    <col min="9" max="9" width="10.28515625" style="1" customWidth="1"/>
    <col min="10" max="10" width="11.42578125" style="1" customWidth="1"/>
    <col min="11" max="11" width="19.140625" style="5" customWidth="1"/>
    <col min="12" max="12" width="18" style="5" customWidth="1"/>
    <col min="13" max="14" width="17.7109375" style="5" customWidth="1"/>
    <col min="15" max="15" width="20.7109375" style="1" customWidth="1"/>
    <col min="16" max="16" width="28.42578125" style="53" customWidth="1"/>
    <col min="17" max="17" width="14.7109375" style="1" customWidth="1"/>
    <col min="18" max="18" width="14.42578125" style="1" bestFit="1" customWidth="1"/>
    <col min="19" max="19" width="11.42578125" style="1" bestFit="1" customWidth="1"/>
    <col min="20" max="16384" width="9.140625" style="1"/>
  </cols>
  <sheetData>
    <row r="1" spans="1:20" ht="94.5" customHeight="1" x14ac:dyDescent="0.25">
      <c r="A1" s="38"/>
      <c r="B1" s="47"/>
      <c r="C1" s="48"/>
      <c r="D1" s="46"/>
      <c r="E1" s="49"/>
      <c r="F1" s="46"/>
      <c r="G1" s="46"/>
      <c r="H1" s="46"/>
      <c r="I1" s="46"/>
      <c r="J1" s="46"/>
      <c r="K1" s="44"/>
      <c r="L1" s="135"/>
      <c r="M1" s="136" t="s">
        <v>325</v>
      </c>
      <c r="N1" s="136"/>
      <c r="O1" s="136"/>
    </row>
    <row r="2" spans="1:20" ht="97.5" customHeight="1" x14ac:dyDescent="0.25">
      <c r="A2" s="97" t="s">
        <v>278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20" s="2" customFormat="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54"/>
    </row>
    <row r="4" spans="1:20" ht="15.75" customHeight="1" x14ac:dyDescent="0.25">
      <c r="A4" s="95" t="s">
        <v>125</v>
      </c>
      <c r="B4" s="95" t="s">
        <v>0</v>
      </c>
      <c r="C4" s="66" t="s">
        <v>56</v>
      </c>
      <c r="D4" s="66" t="s">
        <v>1</v>
      </c>
      <c r="E4" s="66" t="s">
        <v>68</v>
      </c>
      <c r="F4" s="99" t="s">
        <v>230</v>
      </c>
      <c r="G4" s="100"/>
      <c r="H4" s="100"/>
      <c r="I4" s="100"/>
      <c r="J4" s="100"/>
      <c r="K4" s="100"/>
      <c r="L4" s="100"/>
      <c r="M4" s="100"/>
      <c r="N4" s="101"/>
      <c r="O4" s="102" t="s">
        <v>38</v>
      </c>
    </row>
    <row r="5" spans="1:20" ht="29.25" customHeight="1" x14ac:dyDescent="0.25">
      <c r="A5" s="95"/>
      <c r="B5" s="95"/>
      <c r="C5" s="66"/>
      <c r="D5" s="66"/>
      <c r="E5" s="66"/>
      <c r="F5" s="66" t="s">
        <v>35</v>
      </c>
      <c r="G5" s="66"/>
      <c r="H5" s="66"/>
      <c r="I5" s="66"/>
      <c r="J5" s="66"/>
      <c r="K5" s="14" t="s">
        <v>36</v>
      </c>
      <c r="L5" s="14" t="s">
        <v>245</v>
      </c>
      <c r="M5" s="15" t="s">
        <v>249</v>
      </c>
      <c r="N5" s="15" t="s">
        <v>250</v>
      </c>
      <c r="O5" s="103"/>
      <c r="P5" s="104"/>
      <c r="Q5" s="46"/>
      <c r="R5" s="46"/>
      <c r="S5" s="46"/>
      <c r="T5" s="46"/>
    </row>
    <row r="6" spans="1:20" s="3" customFormat="1" x14ac:dyDescent="0.2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66">
        <v>6</v>
      </c>
      <c r="G6" s="66"/>
      <c r="H6" s="66"/>
      <c r="I6" s="66"/>
      <c r="J6" s="66"/>
      <c r="K6" s="14">
        <v>7</v>
      </c>
      <c r="L6" s="14">
        <v>8</v>
      </c>
      <c r="M6" s="15">
        <v>9</v>
      </c>
      <c r="N6" s="15">
        <v>10</v>
      </c>
      <c r="O6" s="14">
        <v>11</v>
      </c>
      <c r="P6" s="104"/>
      <c r="Q6" s="105"/>
      <c r="R6" s="105"/>
      <c r="S6" s="105"/>
      <c r="T6" s="105"/>
    </row>
    <row r="7" spans="1:20" x14ac:dyDescent="0.25">
      <c r="A7" s="91" t="s">
        <v>155</v>
      </c>
      <c r="B7" s="92"/>
      <c r="C7" s="92"/>
      <c r="D7" s="92"/>
      <c r="E7" s="92"/>
      <c r="F7" s="93"/>
      <c r="G7" s="93"/>
      <c r="H7" s="93"/>
      <c r="I7" s="93"/>
      <c r="J7" s="94"/>
      <c r="K7" s="92"/>
      <c r="L7" s="92"/>
      <c r="M7" s="92"/>
      <c r="N7" s="92"/>
      <c r="O7" s="92"/>
      <c r="P7" s="104"/>
      <c r="Q7" s="46"/>
      <c r="R7" s="46"/>
      <c r="S7" s="46"/>
      <c r="T7" s="46"/>
    </row>
    <row r="8" spans="1:20" ht="15.75" hidden="1" customHeight="1" x14ac:dyDescent="0.25">
      <c r="A8" s="95">
        <v>1</v>
      </c>
      <c r="B8" s="89" t="s">
        <v>130</v>
      </c>
      <c r="C8" s="95" t="s">
        <v>279</v>
      </c>
      <c r="D8" s="16" t="s">
        <v>3</v>
      </c>
      <c r="E8" s="17">
        <f>SUM(F8:N8)</f>
        <v>0</v>
      </c>
      <c r="F8" s="82">
        <f>SUM(F9)</f>
        <v>0</v>
      </c>
      <c r="G8" s="83"/>
      <c r="H8" s="83"/>
      <c r="I8" s="83"/>
      <c r="J8" s="84"/>
      <c r="K8" s="18">
        <f>SUM(K9:K9)</f>
        <v>0</v>
      </c>
      <c r="L8" s="18">
        <f>SUM(L9:L9)</f>
        <v>0</v>
      </c>
      <c r="M8" s="17">
        <f>M9</f>
        <v>0</v>
      </c>
      <c r="N8" s="17">
        <f>N9</f>
        <v>0</v>
      </c>
      <c r="O8" s="70" t="s">
        <v>4</v>
      </c>
      <c r="P8" s="104"/>
      <c r="Q8" s="46"/>
      <c r="R8" s="46"/>
      <c r="S8" s="46"/>
      <c r="T8" s="46"/>
    </row>
    <row r="9" spans="1:20" ht="59.25" hidden="1" customHeight="1" x14ac:dyDescent="0.25">
      <c r="A9" s="95"/>
      <c r="B9" s="89"/>
      <c r="C9" s="95"/>
      <c r="D9" s="16" t="s">
        <v>5</v>
      </c>
      <c r="E9" s="17">
        <f>SUM(F9:N9)</f>
        <v>0</v>
      </c>
      <c r="F9" s="82">
        <f>F11+F16</f>
        <v>0</v>
      </c>
      <c r="G9" s="83"/>
      <c r="H9" s="83"/>
      <c r="I9" s="83"/>
      <c r="J9" s="84"/>
      <c r="K9" s="18">
        <f>K11+K16</f>
        <v>0</v>
      </c>
      <c r="L9" s="18">
        <f>L11+L16</f>
        <v>0</v>
      </c>
      <c r="M9" s="18">
        <f>M11+M16</f>
        <v>0</v>
      </c>
      <c r="N9" s="18">
        <f>N11+N16</f>
        <v>0</v>
      </c>
      <c r="O9" s="72"/>
      <c r="P9" s="104"/>
      <c r="Q9" s="46"/>
      <c r="R9" s="46"/>
      <c r="S9" s="46"/>
      <c r="T9" s="46"/>
    </row>
    <row r="10" spans="1:20" ht="15.75" hidden="1" customHeight="1" x14ac:dyDescent="0.25">
      <c r="A10" s="85" t="s">
        <v>6</v>
      </c>
      <c r="B10" s="76" t="s">
        <v>70</v>
      </c>
      <c r="C10" s="88" t="s">
        <v>279</v>
      </c>
      <c r="D10" s="16" t="s">
        <v>3</v>
      </c>
      <c r="E10" s="17">
        <f>SUM(F10:N10)</f>
        <v>0</v>
      </c>
      <c r="F10" s="82">
        <f>SUM(F11:F11)</f>
        <v>0</v>
      </c>
      <c r="G10" s="83"/>
      <c r="H10" s="83"/>
      <c r="I10" s="83"/>
      <c r="J10" s="84"/>
      <c r="K10" s="18">
        <f>SUM(K11:K11)</f>
        <v>0</v>
      </c>
      <c r="L10" s="18">
        <f>SUM(L11:L11)</f>
        <v>0</v>
      </c>
      <c r="M10" s="18">
        <f>M11</f>
        <v>0</v>
      </c>
      <c r="N10" s="18">
        <f>N11</f>
        <v>0</v>
      </c>
      <c r="O10" s="70" t="s">
        <v>4</v>
      </c>
      <c r="P10" s="104"/>
      <c r="Q10" s="46"/>
      <c r="R10" s="46"/>
      <c r="S10" s="46"/>
      <c r="T10" s="46"/>
    </row>
    <row r="11" spans="1:20" ht="71.25" hidden="1" customHeight="1" x14ac:dyDescent="0.25">
      <c r="A11" s="86"/>
      <c r="B11" s="76"/>
      <c r="C11" s="88"/>
      <c r="D11" s="19" t="s">
        <v>5</v>
      </c>
      <c r="E11" s="17">
        <f>SUM(F11:N11)</f>
        <v>0</v>
      </c>
      <c r="F11" s="73">
        <v>0</v>
      </c>
      <c r="G11" s="74"/>
      <c r="H11" s="74"/>
      <c r="I11" s="74"/>
      <c r="J11" s="75"/>
      <c r="K11" s="20">
        <v>0</v>
      </c>
      <c r="L11" s="20">
        <v>0</v>
      </c>
      <c r="M11" s="20">
        <v>0</v>
      </c>
      <c r="N11" s="20">
        <v>0</v>
      </c>
      <c r="O11" s="71"/>
      <c r="P11" s="104"/>
      <c r="Q11" s="46"/>
      <c r="R11" s="46"/>
      <c r="S11" s="46"/>
      <c r="T11" s="46"/>
    </row>
    <row r="12" spans="1:20" hidden="1" x14ac:dyDescent="0.25">
      <c r="A12" s="86"/>
      <c r="B12" s="79" t="s">
        <v>166</v>
      </c>
      <c r="C12" s="67" t="s">
        <v>57</v>
      </c>
      <c r="D12" s="67" t="s">
        <v>57</v>
      </c>
      <c r="E12" s="59" t="s">
        <v>58</v>
      </c>
      <c r="F12" s="59" t="s">
        <v>246</v>
      </c>
      <c r="G12" s="63" t="s">
        <v>139</v>
      </c>
      <c r="H12" s="64"/>
      <c r="I12" s="64"/>
      <c r="J12" s="65"/>
      <c r="K12" s="66" t="s">
        <v>36</v>
      </c>
      <c r="L12" s="66" t="s">
        <v>245</v>
      </c>
      <c r="M12" s="59" t="s">
        <v>247</v>
      </c>
      <c r="N12" s="59" t="s">
        <v>248</v>
      </c>
      <c r="O12" s="71"/>
      <c r="P12" s="104"/>
      <c r="Q12" s="46"/>
      <c r="R12" s="46"/>
      <c r="S12" s="46"/>
      <c r="T12" s="46"/>
    </row>
    <row r="13" spans="1:20" ht="31.5" hidden="1" x14ac:dyDescent="0.25">
      <c r="A13" s="86"/>
      <c r="B13" s="80"/>
      <c r="C13" s="68"/>
      <c r="D13" s="68"/>
      <c r="E13" s="60"/>
      <c r="F13" s="60"/>
      <c r="G13" s="21" t="s">
        <v>127</v>
      </c>
      <c r="H13" s="21" t="s">
        <v>132</v>
      </c>
      <c r="I13" s="21" t="s">
        <v>128</v>
      </c>
      <c r="J13" s="21" t="s">
        <v>129</v>
      </c>
      <c r="K13" s="66"/>
      <c r="L13" s="66"/>
      <c r="M13" s="60"/>
      <c r="N13" s="60"/>
      <c r="O13" s="71"/>
      <c r="P13" s="104"/>
      <c r="Q13" s="46"/>
      <c r="R13" s="46"/>
      <c r="S13" s="46"/>
      <c r="T13" s="46"/>
    </row>
    <row r="14" spans="1:20" ht="25.5" hidden="1" customHeight="1" x14ac:dyDescent="0.25">
      <c r="A14" s="87"/>
      <c r="B14" s="81"/>
      <c r="C14" s="69"/>
      <c r="D14" s="69"/>
      <c r="E14" s="21" t="s">
        <v>57</v>
      </c>
      <c r="F14" s="22" t="s">
        <v>57</v>
      </c>
      <c r="G14" s="22" t="s">
        <v>57</v>
      </c>
      <c r="H14" s="22" t="s">
        <v>57</v>
      </c>
      <c r="I14" s="22" t="s">
        <v>57</v>
      </c>
      <c r="J14" s="22" t="s">
        <v>57</v>
      </c>
      <c r="K14" s="22" t="s">
        <v>57</v>
      </c>
      <c r="L14" s="22" t="s">
        <v>57</v>
      </c>
      <c r="M14" s="22" t="s">
        <v>57</v>
      </c>
      <c r="N14" s="22" t="s">
        <v>57</v>
      </c>
      <c r="O14" s="72"/>
      <c r="P14" s="104"/>
      <c r="Q14" s="46"/>
      <c r="R14" s="46"/>
      <c r="S14" s="46"/>
      <c r="T14" s="46"/>
    </row>
    <row r="15" spans="1:20" ht="15.75" hidden="1" customHeight="1" x14ac:dyDescent="0.25">
      <c r="A15" s="85" t="s">
        <v>7</v>
      </c>
      <c r="B15" s="76" t="s">
        <v>71</v>
      </c>
      <c r="C15" s="88" t="s">
        <v>279</v>
      </c>
      <c r="D15" s="16" t="s">
        <v>3</v>
      </c>
      <c r="E15" s="18">
        <f>SUM(F15:N15)</f>
        <v>0</v>
      </c>
      <c r="F15" s="82">
        <f>SUM(F16:F16)</f>
        <v>0</v>
      </c>
      <c r="G15" s="83"/>
      <c r="H15" s="83"/>
      <c r="I15" s="83"/>
      <c r="J15" s="84"/>
      <c r="K15" s="18">
        <f>SUM(K16:K16)</f>
        <v>0</v>
      </c>
      <c r="L15" s="18">
        <f>SUM(L16:L16)</f>
        <v>0</v>
      </c>
      <c r="M15" s="17">
        <f>M16</f>
        <v>0</v>
      </c>
      <c r="N15" s="17">
        <f>N16</f>
        <v>0</v>
      </c>
      <c r="O15" s="70" t="s">
        <v>4</v>
      </c>
      <c r="P15" s="104"/>
      <c r="Q15" s="46"/>
      <c r="R15" s="46"/>
      <c r="S15" s="46"/>
      <c r="T15" s="46"/>
    </row>
    <row r="16" spans="1:20" ht="60.75" hidden="1" customHeight="1" x14ac:dyDescent="0.25">
      <c r="A16" s="86"/>
      <c r="B16" s="76"/>
      <c r="C16" s="88"/>
      <c r="D16" s="19" t="s">
        <v>5</v>
      </c>
      <c r="E16" s="18">
        <f>SUM(F16:N16)</f>
        <v>0</v>
      </c>
      <c r="F16" s="73">
        <v>0</v>
      </c>
      <c r="G16" s="74"/>
      <c r="H16" s="74"/>
      <c r="I16" s="74"/>
      <c r="J16" s="75"/>
      <c r="K16" s="20">
        <v>0</v>
      </c>
      <c r="L16" s="20">
        <v>0</v>
      </c>
      <c r="M16" s="23">
        <v>0</v>
      </c>
      <c r="N16" s="23">
        <v>0</v>
      </c>
      <c r="O16" s="71"/>
      <c r="P16" s="104"/>
      <c r="Q16" s="46"/>
      <c r="R16" s="46"/>
      <c r="S16" s="46"/>
      <c r="T16" s="46"/>
    </row>
    <row r="17" spans="1:20" ht="15.75" hidden="1" customHeight="1" outlineLevel="1" x14ac:dyDescent="0.25">
      <c r="A17" s="86"/>
      <c r="B17" s="79" t="s">
        <v>294</v>
      </c>
      <c r="C17" s="67" t="s">
        <v>279</v>
      </c>
      <c r="D17" s="67" t="s">
        <v>57</v>
      </c>
      <c r="E17" s="59" t="s">
        <v>58</v>
      </c>
      <c r="F17" s="61" t="s">
        <v>2</v>
      </c>
      <c r="G17" s="63" t="s">
        <v>139</v>
      </c>
      <c r="H17" s="64"/>
      <c r="I17" s="64"/>
      <c r="J17" s="65"/>
      <c r="K17" s="66" t="s">
        <v>35</v>
      </c>
      <c r="L17" s="66" t="s">
        <v>36</v>
      </c>
      <c r="M17" s="61" t="s">
        <v>2</v>
      </c>
      <c r="N17" s="61" t="s">
        <v>2</v>
      </c>
      <c r="O17" s="71"/>
      <c r="P17" s="104"/>
      <c r="Q17" s="46"/>
      <c r="R17" s="46"/>
      <c r="S17" s="46"/>
      <c r="T17" s="46"/>
    </row>
    <row r="18" spans="1:20" ht="31.5" hidden="1" customHeight="1" outlineLevel="1" x14ac:dyDescent="0.25">
      <c r="A18" s="86"/>
      <c r="B18" s="80"/>
      <c r="C18" s="68"/>
      <c r="D18" s="68"/>
      <c r="E18" s="60"/>
      <c r="F18" s="62"/>
      <c r="G18" s="21" t="s">
        <v>127</v>
      </c>
      <c r="H18" s="21" t="s">
        <v>132</v>
      </c>
      <c r="I18" s="21" t="s">
        <v>128</v>
      </c>
      <c r="J18" s="21" t="s">
        <v>129</v>
      </c>
      <c r="K18" s="66"/>
      <c r="L18" s="66"/>
      <c r="M18" s="62"/>
      <c r="N18" s="62"/>
      <c r="O18" s="71"/>
      <c r="P18" s="104"/>
      <c r="Q18" s="46"/>
      <c r="R18" s="46"/>
      <c r="S18" s="46"/>
      <c r="T18" s="46"/>
    </row>
    <row r="19" spans="1:20" ht="30.75" hidden="1" customHeight="1" outlineLevel="1" x14ac:dyDescent="0.25">
      <c r="A19" s="87"/>
      <c r="B19" s="81"/>
      <c r="C19" s="69"/>
      <c r="D19" s="69"/>
      <c r="E19" s="21" t="s">
        <v>57</v>
      </c>
      <c r="F19" s="22" t="s">
        <v>57</v>
      </c>
      <c r="G19" s="22" t="s">
        <v>57</v>
      </c>
      <c r="H19" s="22" t="s">
        <v>57</v>
      </c>
      <c r="I19" s="22" t="s">
        <v>57</v>
      </c>
      <c r="J19" s="22" t="s">
        <v>57</v>
      </c>
      <c r="K19" s="22" t="s">
        <v>57</v>
      </c>
      <c r="L19" s="22" t="s">
        <v>57</v>
      </c>
      <c r="M19" s="22" t="s">
        <v>57</v>
      </c>
      <c r="N19" s="22" t="s">
        <v>57</v>
      </c>
      <c r="O19" s="72"/>
      <c r="P19" s="104"/>
      <c r="Q19" s="46"/>
      <c r="R19" s="46"/>
      <c r="S19" s="46"/>
      <c r="T19" s="46"/>
    </row>
    <row r="20" spans="1:20" ht="15.75" customHeight="1" collapsed="1" x14ac:dyDescent="0.25">
      <c r="A20" s="96" t="s">
        <v>8</v>
      </c>
      <c r="B20" s="89" t="s">
        <v>131</v>
      </c>
      <c r="C20" s="95" t="s">
        <v>279</v>
      </c>
      <c r="D20" s="16" t="s">
        <v>3</v>
      </c>
      <c r="E20" s="18">
        <f>SUM(F20:N20)</f>
        <v>0</v>
      </c>
      <c r="F20" s="82">
        <f>SUM(F21:F21)</f>
        <v>0</v>
      </c>
      <c r="G20" s="83"/>
      <c r="H20" s="83"/>
      <c r="I20" s="83"/>
      <c r="J20" s="84"/>
      <c r="K20" s="18">
        <f>SUM(K21:K21)</f>
        <v>0</v>
      </c>
      <c r="L20" s="18">
        <f>SUM(L21:L21)</f>
        <v>0</v>
      </c>
      <c r="M20" s="17">
        <f>M21</f>
        <v>0</v>
      </c>
      <c r="N20" s="17">
        <f>N21</f>
        <v>0</v>
      </c>
      <c r="O20" s="70" t="s">
        <v>4</v>
      </c>
      <c r="P20" s="104"/>
      <c r="Q20" s="46"/>
      <c r="R20" s="46"/>
      <c r="S20" s="46"/>
      <c r="T20" s="46"/>
    </row>
    <row r="21" spans="1:20" ht="73.5" customHeight="1" x14ac:dyDescent="0.25">
      <c r="A21" s="96"/>
      <c r="B21" s="89"/>
      <c r="C21" s="95"/>
      <c r="D21" s="16" t="s">
        <v>5</v>
      </c>
      <c r="E21" s="18">
        <f>SUM(F21:N21)</f>
        <v>0</v>
      </c>
      <c r="F21" s="82">
        <f>F23+F28+F33</f>
        <v>0</v>
      </c>
      <c r="G21" s="83"/>
      <c r="H21" s="83"/>
      <c r="I21" s="83"/>
      <c r="J21" s="84"/>
      <c r="K21" s="18">
        <f>K23+K28+K33</f>
        <v>0</v>
      </c>
      <c r="L21" s="18">
        <f>L23+L28+L33</f>
        <v>0</v>
      </c>
      <c r="M21" s="17">
        <f>M23+M28+M33</f>
        <v>0</v>
      </c>
      <c r="N21" s="17">
        <f>N23+N28+N33</f>
        <v>0</v>
      </c>
      <c r="O21" s="72"/>
      <c r="P21" s="104"/>
      <c r="Q21" s="46"/>
      <c r="R21" s="46"/>
      <c r="S21" s="46"/>
      <c r="T21" s="46"/>
    </row>
    <row r="22" spans="1:20" ht="15.75" hidden="1" customHeight="1" x14ac:dyDescent="0.25">
      <c r="A22" s="77" t="s">
        <v>9</v>
      </c>
      <c r="B22" s="76" t="s">
        <v>293</v>
      </c>
      <c r="C22" s="88" t="s">
        <v>279</v>
      </c>
      <c r="D22" s="16" t="s">
        <v>3</v>
      </c>
      <c r="E22" s="18">
        <f>SUM(F22:N22)</f>
        <v>0</v>
      </c>
      <c r="F22" s="82">
        <f>SUM(F23:F23)</f>
        <v>0</v>
      </c>
      <c r="G22" s="83"/>
      <c r="H22" s="83"/>
      <c r="I22" s="83"/>
      <c r="J22" s="84"/>
      <c r="K22" s="18">
        <f>SUM(K23:K23)</f>
        <v>0</v>
      </c>
      <c r="L22" s="18">
        <f>SUM(L23:L23)</f>
        <v>0</v>
      </c>
      <c r="M22" s="17">
        <f>M23</f>
        <v>0</v>
      </c>
      <c r="N22" s="17">
        <f>N23</f>
        <v>0</v>
      </c>
      <c r="O22" s="70" t="s">
        <v>4</v>
      </c>
      <c r="P22" s="104"/>
      <c r="Q22" s="46"/>
      <c r="R22" s="46"/>
      <c r="S22" s="46"/>
      <c r="T22" s="46"/>
    </row>
    <row r="23" spans="1:20" ht="62.25" hidden="1" customHeight="1" x14ac:dyDescent="0.25">
      <c r="A23" s="90"/>
      <c r="B23" s="76"/>
      <c r="C23" s="88"/>
      <c r="D23" s="19" t="s">
        <v>5</v>
      </c>
      <c r="E23" s="18">
        <f>SUM(F23:N23)</f>
        <v>0</v>
      </c>
      <c r="F23" s="73">
        <v>0</v>
      </c>
      <c r="G23" s="74"/>
      <c r="H23" s="74"/>
      <c r="I23" s="74"/>
      <c r="J23" s="75"/>
      <c r="K23" s="20">
        <v>0</v>
      </c>
      <c r="L23" s="20">
        <v>0</v>
      </c>
      <c r="M23" s="23">
        <v>0</v>
      </c>
      <c r="N23" s="23">
        <v>0</v>
      </c>
      <c r="O23" s="71"/>
      <c r="P23" s="104"/>
      <c r="Q23" s="46"/>
      <c r="R23" s="46"/>
      <c r="S23" s="46"/>
      <c r="T23" s="46"/>
    </row>
    <row r="24" spans="1:20" ht="15.75" hidden="1" customHeight="1" outlineLevel="1" x14ac:dyDescent="0.25">
      <c r="A24" s="90"/>
      <c r="B24" s="79" t="s">
        <v>292</v>
      </c>
      <c r="C24" s="67" t="s">
        <v>279</v>
      </c>
      <c r="D24" s="67" t="s">
        <v>57</v>
      </c>
      <c r="E24" s="59" t="s">
        <v>58</v>
      </c>
      <c r="F24" s="59" t="s">
        <v>2</v>
      </c>
      <c r="G24" s="63" t="s">
        <v>139</v>
      </c>
      <c r="H24" s="64"/>
      <c r="I24" s="64"/>
      <c r="J24" s="65"/>
      <c r="K24" s="66" t="s">
        <v>35</v>
      </c>
      <c r="L24" s="66" t="s">
        <v>36</v>
      </c>
      <c r="M24" s="59" t="s">
        <v>2</v>
      </c>
      <c r="N24" s="59" t="s">
        <v>2</v>
      </c>
      <c r="O24" s="71"/>
      <c r="P24" s="104"/>
      <c r="Q24" s="46"/>
      <c r="R24" s="46"/>
      <c r="S24" s="46"/>
      <c r="T24" s="46"/>
    </row>
    <row r="25" spans="1:20" ht="31.5" hidden="1" customHeight="1" outlineLevel="1" x14ac:dyDescent="0.25">
      <c r="A25" s="90"/>
      <c r="B25" s="80"/>
      <c r="C25" s="68"/>
      <c r="D25" s="68"/>
      <c r="E25" s="60"/>
      <c r="F25" s="60"/>
      <c r="G25" s="21" t="s">
        <v>127</v>
      </c>
      <c r="H25" s="21" t="s">
        <v>132</v>
      </c>
      <c r="I25" s="21" t="s">
        <v>128</v>
      </c>
      <c r="J25" s="21" t="s">
        <v>129</v>
      </c>
      <c r="K25" s="66"/>
      <c r="L25" s="66"/>
      <c r="M25" s="60"/>
      <c r="N25" s="60"/>
      <c r="O25" s="71"/>
      <c r="P25" s="104"/>
      <c r="Q25" s="46"/>
      <c r="R25" s="46"/>
      <c r="S25" s="46"/>
      <c r="T25" s="46"/>
    </row>
    <row r="26" spans="1:20" ht="26.25" hidden="1" customHeight="1" outlineLevel="1" x14ac:dyDescent="0.25">
      <c r="A26" s="78"/>
      <c r="B26" s="81"/>
      <c r="C26" s="69"/>
      <c r="D26" s="69"/>
      <c r="E26" s="21" t="s">
        <v>57</v>
      </c>
      <c r="F26" s="22" t="s">
        <v>57</v>
      </c>
      <c r="G26" s="22" t="s">
        <v>57</v>
      </c>
      <c r="H26" s="22" t="s">
        <v>57</v>
      </c>
      <c r="I26" s="22" t="s">
        <v>57</v>
      </c>
      <c r="J26" s="22" t="s">
        <v>57</v>
      </c>
      <c r="K26" s="22" t="s">
        <v>57</v>
      </c>
      <c r="L26" s="22" t="s">
        <v>57</v>
      </c>
      <c r="M26" s="22" t="s">
        <v>57</v>
      </c>
      <c r="N26" s="22" t="s">
        <v>57</v>
      </c>
      <c r="O26" s="72"/>
      <c r="P26" s="104"/>
      <c r="Q26" s="46"/>
      <c r="R26" s="46"/>
      <c r="S26" s="46"/>
      <c r="T26" s="46"/>
    </row>
    <row r="27" spans="1:20" ht="15.75" customHeight="1" collapsed="1" x14ac:dyDescent="0.25">
      <c r="A27" s="85" t="s">
        <v>10</v>
      </c>
      <c r="B27" s="76" t="s">
        <v>42</v>
      </c>
      <c r="C27" s="88" t="s">
        <v>279</v>
      </c>
      <c r="D27" s="16" t="s">
        <v>3</v>
      </c>
      <c r="E27" s="18">
        <f>SUM(F27:N27)</f>
        <v>0</v>
      </c>
      <c r="F27" s="82">
        <f>SUM(F28:F28)</f>
        <v>0</v>
      </c>
      <c r="G27" s="83"/>
      <c r="H27" s="83"/>
      <c r="I27" s="83"/>
      <c r="J27" s="84"/>
      <c r="K27" s="18">
        <f>SUM(K28:K28)</f>
        <v>0</v>
      </c>
      <c r="L27" s="18">
        <f>SUM(L28:L28)</f>
        <v>0</v>
      </c>
      <c r="M27" s="17">
        <f>M28</f>
        <v>0</v>
      </c>
      <c r="N27" s="17">
        <f>N28</f>
        <v>0</v>
      </c>
      <c r="O27" s="70" t="s">
        <v>4</v>
      </c>
      <c r="P27" s="104"/>
      <c r="Q27" s="46"/>
      <c r="R27" s="46"/>
      <c r="S27" s="46"/>
      <c r="T27" s="46"/>
    </row>
    <row r="28" spans="1:20" ht="67.5" customHeight="1" x14ac:dyDescent="0.25">
      <c r="A28" s="86"/>
      <c r="B28" s="76"/>
      <c r="C28" s="88"/>
      <c r="D28" s="19" t="s">
        <v>5</v>
      </c>
      <c r="E28" s="18">
        <f>SUM(F28:N28)</f>
        <v>0</v>
      </c>
      <c r="F28" s="73">
        <v>0</v>
      </c>
      <c r="G28" s="74"/>
      <c r="H28" s="74"/>
      <c r="I28" s="74"/>
      <c r="J28" s="75"/>
      <c r="K28" s="20">
        <v>0</v>
      </c>
      <c r="L28" s="20">
        <v>0</v>
      </c>
      <c r="M28" s="23">
        <v>0</v>
      </c>
      <c r="N28" s="23">
        <v>0</v>
      </c>
      <c r="O28" s="71"/>
      <c r="P28" s="104"/>
      <c r="Q28" s="46"/>
      <c r="R28" s="46"/>
      <c r="S28" s="46"/>
      <c r="T28" s="46"/>
    </row>
    <row r="29" spans="1:20" x14ac:dyDescent="0.25">
      <c r="A29" s="86"/>
      <c r="B29" s="79" t="s">
        <v>154</v>
      </c>
      <c r="C29" s="67" t="s">
        <v>57</v>
      </c>
      <c r="D29" s="67" t="s">
        <v>57</v>
      </c>
      <c r="E29" s="59" t="s">
        <v>58</v>
      </c>
      <c r="F29" s="59" t="s">
        <v>251</v>
      </c>
      <c r="G29" s="63" t="s">
        <v>139</v>
      </c>
      <c r="H29" s="64"/>
      <c r="I29" s="64"/>
      <c r="J29" s="65"/>
      <c r="K29" s="66" t="s">
        <v>36</v>
      </c>
      <c r="L29" s="66" t="s">
        <v>245</v>
      </c>
      <c r="M29" s="59" t="s">
        <v>247</v>
      </c>
      <c r="N29" s="59" t="s">
        <v>248</v>
      </c>
      <c r="O29" s="71"/>
      <c r="P29" s="104"/>
      <c r="Q29" s="46"/>
      <c r="R29" s="46"/>
      <c r="S29" s="46"/>
      <c r="T29" s="46"/>
    </row>
    <row r="30" spans="1:20" ht="31.5" x14ac:dyDescent="0.25">
      <c r="A30" s="86"/>
      <c r="B30" s="80"/>
      <c r="C30" s="68"/>
      <c r="D30" s="68"/>
      <c r="E30" s="60"/>
      <c r="F30" s="60"/>
      <c r="G30" s="21" t="s">
        <v>127</v>
      </c>
      <c r="H30" s="21" t="s">
        <v>132</v>
      </c>
      <c r="I30" s="21" t="s">
        <v>128</v>
      </c>
      <c r="J30" s="21" t="s">
        <v>129</v>
      </c>
      <c r="K30" s="66"/>
      <c r="L30" s="66"/>
      <c r="M30" s="60"/>
      <c r="N30" s="60"/>
      <c r="O30" s="71"/>
      <c r="P30" s="104"/>
      <c r="Q30" s="46"/>
      <c r="R30" s="46"/>
      <c r="S30" s="46"/>
      <c r="T30" s="46"/>
    </row>
    <row r="31" spans="1:20" x14ac:dyDescent="0.25">
      <c r="A31" s="87"/>
      <c r="B31" s="81"/>
      <c r="C31" s="69"/>
      <c r="D31" s="69"/>
      <c r="E31" s="21" t="s">
        <v>57</v>
      </c>
      <c r="F31" s="22" t="s">
        <v>57</v>
      </c>
      <c r="G31" s="22" t="s">
        <v>57</v>
      </c>
      <c r="H31" s="22" t="s">
        <v>57</v>
      </c>
      <c r="I31" s="22" t="s">
        <v>57</v>
      </c>
      <c r="J31" s="22" t="s">
        <v>57</v>
      </c>
      <c r="K31" s="22" t="s">
        <v>57</v>
      </c>
      <c r="L31" s="22" t="s">
        <v>57</v>
      </c>
      <c r="M31" s="22" t="s">
        <v>57</v>
      </c>
      <c r="N31" s="22" t="s">
        <v>57</v>
      </c>
      <c r="O31" s="72"/>
      <c r="P31" s="104"/>
      <c r="Q31" s="46"/>
      <c r="R31" s="46"/>
      <c r="S31" s="46"/>
      <c r="T31" s="46"/>
    </row>
    <row r="32" spans="1:20" ht="15.75" hidden="1" customHeight="1" x14ac:dyDescent="0.25">
      <c r="A32" s="85" t="s">
        <v>11</v>
      </c>
      <c r="B32" s="76" t="s">
        <v>12</v>
      </c>
      <c r="C32" s="77" t="s">
        <v>37</v>
      </c>
      <c r="D32" s="16" t="s">
        <v>3</v>
      </c>
      <c r="E32" s="18">
        <f>SUM(F32:N32)</f>
        <v>0</v>
      </c>
      <c r="F32" s="82">
        <f>SUM(F33:F33)</f>
        <v>0</v>
      </c>
      <c r="G32" s="83"/>
      <c r="H32" s="83"/>
      <c r="I32" s="83"/>
      <c r="J32" s="84"/>
      <c r="K32" s="18">
        <f>SUM(K33:K33)</f>
        <v>0</v>
      </c>
      <c r="L32" s="18">
        <f>SUM(L33:L33)</f>
        <v>0</v>
      </c>
      <c r="M32" s="17">
        <f>M33</f>
        <v>0</v>
      </c>
      <c r="N32" s="17">
        <f>N33</f>
        <v>0</v>
      </c>
      <c r="O32" s="70" t="s">
        <v>4</v>
      </c>
      <c r="P32" s="104"/>
      <c r="Q32" s="46"/>
      <c r="R32" s="46"/>
      <c r="S32" s="46"/>
      <c r="T32" s="46"/>
    </row>
    <row r="33" spans="1:20" ht="70.5" hidden="1" customHeight="1" x14ac:dyDescent="0.25">
      <c r="A33" s="86"/>
      <c r="B33" s="76"/>
      <c r="C33" s="78"/>
      <c r="D33" s="19" t="s">
        <v>5</v>
      </c>
      <c r="E33" s="18">
        <f>SUM(F33:N33)</f>
        <v>0</v>
      </c>
      <c r="F33" s="73">
        <v>0</v>
      </c>
      <c r="G33" s="74"/>
      <c r="H33" s="74"/>
      <c r="I33" s="74"/>
      <c r="J33" s="75"/>
      <c r="K33" s="20">
        <v>0</v>
      </c>
      <c r="L33" s="20">
        <v>0</v>
      </c>
      <c r="M33" s="23">
        <v>0</v>
      </c>
      <c r="N33" s="23">
        <v>0</v>
      </c>
      <c r="O33" s="71"/>
      <c r="P33" s="104"/>
      <c r="Q33" s="46"/>
      <c r="R33" s="46"/>
      <c r="S33" s="46"/>
      <c r="T33" s="46"/>
    </row>
    <row r="34" spans="1:20" ht="15.75" hidden="1" customHeight="1" outlineLevel="1" x14ac:dyDescent="0.25">
      <c r="A34" s="86"/>
      <c r="B34" s="79" t="s">
        <v>296</v>
      </c>
      <c r="C34" s="67" t="s">
        <v>37</v>
      </c>
      <c r="D34" s="67" t="s">
        <v>57</v>
      </c>
      <c r="E34" s="59" t="s">
        <v>58</v>
      </c>
      <c r="F34" s="59" t="s">
        <v>126</v>
      </c>
      <c r="G34" s="63" t="s">
        <v>139</v>
      </c>
      <c r="H34" s="64"/>
      <c r="I34" s="64"/>
      <c r="J34" s="65"/>
      <c r="K34" s="66" t="s">
        <v>35</v>
      </c>
      <c r="L34" s="66" t="s">
        <v>36</v>
      </c>
      <c r="M34" s="59" t="s">
        <v>126</v>
      </c>
      <c r="N34" s="59" t="s">
        <v>126</v>
      </c>
      <c r="O34" s="71"/>
      <c r="P34" s="104"/>
      <c r="Q34" s="46"/>
      <c r="R34" s="46"/>
      <c r="S34" s="46"/>
      <c r="T34" s="46"/>
    </row>
    <row r="35" spans="1:20" ht="31.5" hidden="1" customHeight="1" outlineLevel="1" x14ac:dyDescent="0.25">
      <c r="A35" s="86"/>
      <c r="B35" s="80"/>
      <c r="C35" s="68"/>
      <c r="D35" s="68"/>
      <c r="E35" s="60"/>
      <c r="F35" s="60"/>
      <c r="G35" s="21" t="s">
        <v>127</v>
      </c>
      <c r="H35" s="21" t="s">
        <v>132</v>
      </c>
      <c r="I35" s="21" t="s">
        <v>128</v>
      </c>
      <c r="J35" s="21" t="s">
        <v>129</v>
      </c>
      <c r="K35" s="66"/>
      <c r="L35" s="66"/>
      <c r="M35" s="60"/>
      <c r="N35" s="60"/>
      <c r="O35" s="71"/>
      <c r="P35" s="104"/>
      <c r="Q35" s="46"/>
      <c r="R35" s="46"/>
      <c r="S35" s="46"/>
      <c r="T35" s="46"/>
    </row>
    <row r="36" spans="1:20" ht="26.25" hidden="1" customHeight="1" outlineLevel="1" x14ac:dyDescent="0.25">
      <c r="A36" s="87"/>
      <c r="B36" s="81"/>
      <c r="C36" s="69"/>
      <c r="D36" s="69"/>
      <c r="E36" s="21" t="s">
        <v>57</v>
      </c>
      <c r="F36" s="22" t="s">
        <v>57</v>
      </c>
      <c r="G36" s="22" t="s">
        <v>57</v>
      </c>
      <c r="H36" s="22" t="s">
        <v>57</v>
      </c>
      <c r="I36" s="22" t="s">
        <v>57</v>
      </c>
      <c r="J36" s="22" t="s">
        <v>57</v>
      </c>
      <c r="K36" s="22" t="s">
        <v>57</v>
      </c>
      <c r="L36" s="22" t="s">
        <v>57</v>
      </c>
      <c r="M36" s="22" t="s">
        <v>57</v>
      </c>
      <c r="N36" s="22" t="s">
        <v>57</v>
      </c>
      <c r="O36" s="72"/>
      <c r="P36" s="104"/>
      <c r="Q36" s="46"/>
      <c r="R36" s="46"/>
      <c r="S36" s="46"/>
      <c r="T36" s="46"/>
    </row>
    <row r="37" spans="1:20" ht="15.75" hidden="1" customHeight="1" outlineLevel="1" x14ac:dyDescent="0.25">
      <c r="A37" s="24"/>
      <c r="B37" s="25"/>
      <c r="C37" s="26"/>
      <c r="D37" s="26"/>
      <c r="E37" s="21"/>
      <c r="F37" s="27"/>
      <c r="G37" s="28"/>
      <c r="H37" s="28"/>
      <c r="I37" s="28"/>
      <c r="J37" s="29"/>
      <c r="K37" s="22"/>
      <c r="L37" s="22"/>
      <c r="M37" s="27"/>
      <c r="N37" s="27"/>
      <c r="O37" s="30"/>
      <c r="P37" s="104"/>
      <c r="Q37" s="46"/>
      <c r="R37" s="46"/>
      <c r="S37" s="46"/>
      <c r="T37" s="46"/>
    </row>
    <row r="38" spans="1:20" ht="15.75" hidden="1" customHeight="1" outlineLevel="1" x14ac:dyDescent="0.25">
      <c r="A38" s="24"/>
      <c r="B38" s="25"/>
      <c r="C38" s="26"/>
      <c r="D38" s="26"/>
      <c r="E38" s="21"/>
      <c r="F38" s="27"/>
      <c r="G38" s="28"/>
      <c r="H38" s="28"/>
      <c r="I38" s="28"/>
      <c r="J38" s="29"/>
      <c r="K38" s="22"/>
      <c r="L38" s="22"/>
      <c r="M38" s="27"/>
      <c r="N38" s="27"/>
      <c r="O38" s="30"/>
      <c r="P38" s="104"/>
      <c r="Q38" s="46"/>
      <c r="R38" s="46"/>
      <c r="S38" s="46"/>
      <c r="T38" s="46"/>
    </row>
    <row r="39" spans="1:20" ht="15.75" hidden="1" customHeight="1" x14ac:dyDescent="0.25">
      <c r="A39" s="96" t="s">
        <v>147</v>
      </c>
      <c r="B39" s="89" t="s">
        <v>148</v>
      </c>
      <c r="C39" s="95" t="s">
        <v>37</v>
      </c>
      <c r="D39" s="16" t="s">
        <v>3</v>
      </c>
      <c r="E39" s="18">
        <f>SUM(F39:L39)</f>
        <v>0</v>
      </c>
      <c r="F39" s="82">
        <f>SUM(F40:F40)</f>
        <v>0</v>
      </c>
      <c r="G39" s="83"/>
      <c r="H39" s="83"/>
      <c r="I39" s="83"/>
      <c r="J39" s="84"/>
      <c r="K39" s="18">
        <f>SUM(K40:K40)</f>
        <v>0</v>
      </c>
      <c r="L39" s="18">
        <f>SUM(L40:L40)</f>
        <v>0</v>
      </c>
      <c r="M39" s="17">
        <f>M40</f>
        <v>0</v>
      </c>
      <c r="N39" s="17">
        <f>N40</f>
        <v>0</v>
      </c>
      <c r="O39" s="70" t="s">
        <v>4</v>
      </c>
      <c r="P39" s="104"/>
      <c r="Q39" s="46"/>
      <c r="R39" s="46"/>
      <c r="S39" s="46"/>
      <c r="T39" s="46"/>
    </row>
    <row r="40" spans="1:20" ht="63" hidden="1" customHeight="1" x14ac:dyDescent="0.25">
      <c r="A40" s="96"/>
      <c r="B40" s="89"/>
      <c r="C40" s="95"/>
      <c r="D40" s="16" t="s">
        <v>5</v>
      </c>
      <c r="E40" s="18">
        <f>SUM(F40:L40)</f>
        <v>0</v>
      </c>
      <c r="F40" s="82">
        <v>0</v>
      </c>
      <c r="G40" s="83"/>
      <c r="H40" s="83"/>
      <c r="I40" s="83"/>
      <c r="J40" s="84"/>
      <c r="K40" s="18">
        <v>0</v>
      </c>
      <c r="L40" s="18">
        <v>0</v>
      </c>
      <c r="M40" s="17">
        <v>0</v>
      </c>
      <c r="N40" s="17">
        <v>0</v>
      </c>
      <c r="O40" s="72"/>
      <c r="P40" s="104"/>
      <c r="Q40" s="46"/>
      <c r="R40" s="46"/>
      <c r="S40" s="46"/>
      <c r="T40" s="46"/>
    </row>
    <row r="41" spans="1:20" ht="15.75" hidden="1" customHeight="1" x14ac:dyDescent="0.25">
      <c r="A41" s="85" t="s">
        <v>22</v>
      </c>
      <c r="B41" s="79" t="s">
        <v>149</v>
      </c>
      <c r="C41" s="88" t="s">
        <v>37</v>
      </c>
      <c r="D41" s="16" t="s">
        <v>3</v>
      </c>
      <c r="E41" s="18">
        <f>SUM(F41:L41)</f>
        <v>0</v>
      </c>
      <c r="F41" s="82">
        <f>SUM(F42:F42)</f>
        <v>0</v>
      </c>
      <c r="G41" s="83"/>
      <c r="H41" s="83"/>
      <c r="I41" s="83"/>
      <c r="J41" s="84"/>
      <c r="K41" s="18">
        <f>SUM(K42:K42)</f>
        <v>0</v>
      </c>
      <c r="L41" s="18">
        <f>SUM(L42:L42)</f>
        <v>0</v>
      </c>
      <c r="M41" s="17">
        <f>M42</f>
        <v>0</v>
      </c>
      <c r="N41" s="17">
        <f>N42</f>
        <v>0</v>
      </c>
      <c r="O41" s="70" t="s">
        <v>4</v>
      </c>
      <c r="P41" s="104"/>
      <c r="Q41" s="46"/>
      <c r="R41" s="46"/>
      <c r="S41" s="46"/>
      <c r="T41" s="46"/>
    </row>
    <row r="42" spans="1:20" ht="56.25" hidden="1" customHeight="1" x14ac:dyDescent="0.25">
      <c r="A42" s="86"/>
      <c r="B42" s="81"/>
      <c r="C42" s="88"/>
      <c r="D42" s="19" t="s">
        <v>5</v>
      </c>
      <c r="E42" s="18">
        <f>SUM(F42:L42)</f>
        <v>0</v>
      </c>
      <c r="F42" s="73">
        <v>0</v>
      </c>
      <c r="G42" s="74"/>
      <c r="H42" s="74"/>
      <c r="I42" s="74"/>
      <c r="J42" s="75"/>
      <c r="K42" s="20">
        <v>0</v>
      </c>
      <c r="L42" s="20">
        <v>0</v>
      </c>
      <c r="M42" s="23">
        <v>0</v>
      </c>
      <c r="N42" s="23">
        <v>0</v>
      </c>
      <c r="O42" s="71"/>
      <c r="P42" s="104"/>
      <c r="Q42" s="46"/>
      <c r="R42" s="46"/>
      <c r="S42" s="46"/>
      <c r="T42" s="46"/>
    </row>
    <row r="43" spans="1:20" ht="15.75" hidden="1" customHeight="1" outlineLevel="1" x14ac:dyDescent="0.25">
      <c r="A43" s="86"/>
      <c r="B43" s="79" t="s">
        <v>295</v>
      </c>
      <c r="C43" s="67" t="s">
        <v>37</v>
      </c>
      <c r="D43" s="67" t="s">
        <v>57</v>
      </c>
      <c r="E43" s="59" t="s">
        <v>58</v>
      </c>
      <c r="F43" s="61" t="s">
        <v>2</v>
      </c>
      <c r="G43" s="63" t="s">
        <v>60</v>
      </c>
      <c r="H43" s="64"/>
      <c r="I43" s="64"/>
      <c r="J43" s="65"/>
      <c r="K43" s="66" t="s">
        <v>35</v>
      </c>
      <c r="L43" s="66" t="s">
        <v>36</v>
      </c>
      <c r="M43" s="61" t="s">
        <v>2</v>
      </c>
      <c r="N43" s="61" t="s">
        <v>2</v>
      </c>
      <c r="O43" s="71"/>
      <c r="P43" s="104"/>
      <c r="Q43" s="46"/>
      <c r="R43" s="46"/>
      <c r="S43" s="46"/>
      <c r="T43" s="46"/>
    </row>
    <row r="44" spans="1:20" ht="31.5" hidden="1" customHeight="1" outlineLevel="1" x14ac:dyDescent="0.25">
      <c r="A44" s="86"/>
      <c r="B44" s="80"/>
      <c r="C44" s="68"/>
      <c r="D44" s="68"/>
      <c r="E44" s="60"/>
      <c r="F44" s="62"/>
      <c r="G44" s="21" t="s">
        <v>127</v>
      </c>
      <c r="H44" s="21" t="s">
        <v>132</v>
      </c>
      <c r="I44" s="21" t="s">
        <v>128</v>
      </c>
      <c r="J44" s="21" t="s">
        <v>129</v>
      </c>
      <c r="K44" s="66"/>
      <c r="L44" s="66"/>
      <c r="M44" s="62"/>
      <c r="N44" s="62"/>
      <c r="O44" s="71"/>
      <c r="P44" s="104"/>
      <c r="Q44" s="46"/>
      <c r="R44" s="46"/>
      <c r="S44" s="46"/>
      <c r="T44" s="46"/>
    </row>
    <row r="45" spans="1:20" ht="15.75" hidden="1" customHeight="1" outlineLevel="1" x14ac:dyDescent="0.25">
      <c r="A45" s="87"/>
      <c r="B45" s="81"/>
      <c r="C45" s="69"/>
      <c r="D45" s="69"/>
      <c r="E45" s="21" t="s">
        <v>57</v>
      </c>
      <c r="F45" s="22" t="s">
        <v>57</v>
      </c>
      <c r="G45" s="22" t="s">
        <v>57</v>
      </c>
      <c r="H45" s="22" t="s">
        <v>57</v>
      </c>
      <c r="I45" s="22" t="s">
        <v>57</v>
      </c>
      <c r="J45" s="22" t="s">
        <v>57</v>
      </c>
      <c r="K45" s="22" t="s">
        <v>57</v>
      </c>
      <c r="L45" s="22" t="s">
        <v>57</v>
      </c>
      <c r="M45" s="22" t="s">
        <v>57</v>
      </c>
      <c r="N45" s="22" t="s">
        <v>57</v>
      </c>
      <c r="O45" s="72"/>
      <c r="P45" s="104"/>
      <c r="Q45" s="46"/>
      <c r="R45" s="46"/>
      <c r="S45" s="46"/>
      <c r="T45" s="46"/>
    </row>
    <row r="46" spans="1:20" collapsed="1" x14ac:dyDescent="0.25">
      <c r="A46" s="137" t="s">
        <v>13</v>
      </c>
      <c r="B46" s="137"/>
      <c r="C46" s="137"/>
      <c r="D46" s="16" t="s">
        <v>3</v>
      </c>
      <c r="E46" s="18">
        <f>SUM(F46:N46)</f>
        <v>0</v>
      </c>
      <c r="F46" s="82">
        <f>SUM(F47:F47)</f>
        <v>0</v>
      </c>
      <c r="G46" s="83"/>
      <c r="H46" s="83"/>
      <c r="I46" s="83"/>
      <c r="J46" s="84"/>
      <c r="K46" s="18">
        <f>SUM(K47:K47)</f>
        <v>0</v>
      </c>
      <c r="L46" s="18">
        <f>SUM(L47:L47)</f>
        <v>0</v>
      </c>
      <c r="M46" s="17">
        <f>M47</f>
        <v>0</v>
      </c>
      <c r="N46" s="17">
        <f>N47</f>
        <v>0</v>
      </c>
      <c r="O46" s="70"/>
      <c r="P46" s="104"/>
      <c r="Q46" s="46"/>
      <c r="R46" s="46"/>
      <c r="S46" s="46"/>
      <c r="T46" s="46"/>
    </row>
    <row r="47" spans="1:20" ht="51" customHeight="1" x14ac:dyDescent="0.25">
      <c r="A47" s="137"/>
      <c r="B47" s="137"/>
      <c r="C47" s="137"/>
      <c r="D47" s="16" t="s">
        <v>5</v>
      </c>
      <c r="E47" s="18">
        <f>SUM(F47:N47)</f>
        <v>0</v>
      </c>
      <c r="F47" s="82">
        <f>F9+F21</f>
        <v>0</v>
      </c>
      <c r="G47" s="83"/>
      <c r="H47" s="83"/>
      <c r="I47" s="83"/>
      <c r="J47" s="84"/>
      <c r="K47" s="18">
        <f>K9+K21</f>
        <v>0</v>
      </c>
      <c r="L47" s="18">
        <f>L9+L21</f>
        <v>0</v>
      </c>
      <c r="M47" s="17">
        <f>M9+M21</f>
        <v>0</v>
      </c>
      <c r="N47" s="17">
        <f>N9+N21</f>
        <v>0</v>
      </c>
      <c r="O47" s="72"/>
      <c r="P47" s="104"/>
      <c r="Q47" s="46"/>
      <c r="R47" s="46"/>
      <c r="S47" s="46"/>
      <c r="T47" s="46"/>
    </row>
    <row r="48" spans="1:20" x14ac:dyDescent="0.25">
      <c r="A48" s="138" t="s">
        <v>98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04"/>
      <c r="Q48" s="46"/>
      <c r="R48" s="46"/>
      <c r="S48" s="46"/>
      <c r="T48" s="46"/>
    </row>
    <row r="49" spans="1:20" ht="15.75" customHeight="1" x14ac:dyDescent="0.25">
      <c r="A49" s="95">
        <v>1</v>
      </c>
      <c r="B49" s="89" t="s">
        <v>133</v>
      </c>
      <c r="C49" s="139" t="s">
        <v>279</v>
      </c>
      <c r="D49" s="16" t="s">
        <v>3</v>
      </c>
      <c r="E49" s="18">
        <f t="shared" ref="E49:E55" si="0">SUM(F49:N49)</f>
        <v>163006.06355000002</v>
      </c>
      <c r="F49" s="82">
        <f>F51+F52+F50</f>
        <v>38630.111109999998</v>
      </c>
      <c r="G49" s="83"/>
      <c r="H49" s="83"/>
      <c r="I49" s="83"/>
      <c r="J49" s="84"/>
      <c r="K49" s="18">
        <f t="shared" ref="K49:L49" si="1">SUM(K50:K52)</f>
        <v>31093.988109999998</v>
      </c>
      <c r="L49" s="18">
        <f t="shared" si="1"/>
        <v>31093.988109999998</v>
      </c>
      <c r="M49" s="17">
        <f>M51+M52+M50</f>
        <v>31093.988109999998</v>
      </c>
      <c r="N49" s="17">
        <f>N51+N52+N50</f>
        <v>31093.988109999998</v>
      </c>
      <c r="O49" s="70" t="s">
        <v>14</v>
      </c>
      <c r="P49" s="104"/>
      <c r="Q49" s="46"/>
      <c r="R49" s="46"/>
      <c r="S49" s="46"/>
      <c r="T49" s="46"/>
    </row>
    <row r="50" spans="1:20" ht="31.5" hidden="1" x14ac:dyDescent="0.25">
      <c r="A50" s="95"/>
      <c r="B50" s="89"/>
      <c r="C50" s="140"/>
      <c r="D50" s="16" t="s">
        <v>15</v>
      </c>
      <c r="E50" s="18">
        <f t="shared" si="0"/>
        <v>0</v>
      </c>
      <c r="F50" s="82">
        <f>F70</f>
        <v>0</v>
      </c>
      <c r="G50" s="83"/>
      <c r="H50" s="83"/>
      <c r="I50" s="83"/>
      <c r="J50" s="84"/>
      <c r="K50" s="18">
        <f t="shared" ref="K50:L50" si="2">K70</f>
        <v>0</v>
      </c>
      <c r="L50" s="18">
        <f t="shared" si="2"/>
        <v>0</v>
      </c>
      <c r="M50" s="17">
        <f>M70</f>
        <v>0</v>
      </c>
      <c r="N50" s="17">
        <f>N70</f>
        <v>0</v>
      </c>
      <c r="O50" s="71"/>
      <c r="P50" s="104"/>
      <c r="Q50" s="46"/>
      <c r="R50" s="46"/>
      <c r="S50" s="46"/>
      <c r="T50" s="46"/>
    </row>
    <row r="51" spans="1:20" ht="51" customHeight="1" x14ac:dyDescent="0.25">
      <c r="A51" s="95"/>
      <c r="B51" s="89"/>
      <c r="C51" s="140"/>
      <c r="D51" s="16" t="s">
        <v>5</v>
      </c>
      <c r="E51" s="18">
        <f t="shared" si="0"/>
        <v>155006.06355000002</v>
      </c>
      <c r="F51" s="82">
        <f>F54+F65+F71</f>
        <v>37030.111109999998</v>
      </c>
      <c r="G51" s="83"/>
      <c r="H51" s="83"/>
      <c r="I51" s="83"/>
      <c r="J51" s="84"/>
      <c r="K51" s="18">
        <f>K54+K65+K71</f>
        <v>29493.988109999998</v>
      </c>
      <c r="L51" s="18">
        <f t="shared" ref="L51:N51" si="3">L54+L65+L71</f>
        <v>29493.988109999998</v>
      </c>
      <c r="M51" s="18">
        <f t="shared" si="3"/>
        <v>29493.988109999998</v>
      </c>
      <c r="N51" s="18">
        <f t="shared" si="3"/>
        <v>29493.988109999998</v>
      </c>
      <c r="O51" s="71"/>
      <c r="P51" s="104"/>
      <c r="Q51" s="106"/>
      <c r="R51" s="46"/>
      <c r="S51" s="46"/>
      <c r="T51" s="46"/>
    </row>
    <row r="52" spans="1:20" x14ac:dyDescent="0.25">
      <c r="A52" s="95"/>
      <c r="B52" s="89"/>
      <c r="C52" s="141"/>
      <c r="D52" s="57" t="s">
        <v>16</v>
      </c>
      <c r="E52" s="18">
        <f t="shared" si="0"/>
        <v>8000</v>
      </c>
      <c r="F52" s="82">
        <f>F55</f>
        <v>1600</v>
      </c>
      <c r="G52" s="83"/>
      <c r="H52" s="83"/>
      <c r="I52" s="83"/>
      <c r="J52" s="84"/>
      <c r="K52" s="18">
        <f t="shared" ref="K52:L52" si="4">K55</f>
        <v>1600</v>
      </c>
      <c r="L52" s="18">
        <f t="shared" si="4"/>
        <v>1600</v>
      </c>
      <c r="M52" s="17">
        <f>M55</f>
        <v>1600</v>
      </c>
      <c r="N52" s="17">
        <f>N55</f>
        <v>1600</v>
      </c>
      <c r="O52" s="72"/>
      <c r="P52" s="104"/>
      <c r="Q52" s="46"/>
      <c r="R52" s="46"/>
      <c r="S52" s="46"/>
      <c r="T52" s="46"/>
    </row>
    <row r="53" spans="1:20" ht="15.75" customHeight="1" x14ac:dyDescent="0.25">
      <c r="A53" s="85" t="s">
        <v>6</v>
      </c>
      <c r="B53" s="76" t="s">
        <v>72</v>
      </c>
      <c r="C53" s="77" t="s">
        <v>279</v>
      </c>
      <c r="D53" s="16" t="s">
        <v>3</v>
      </c>
      <c r="E53" s="18">
        <f t="shared" si="0"/>
        <v>163006.06355000002</v>
      </c>
      <c r="F53" s="82">
        <f>SUM(F54:J55)</f>
        <v>38630.111109999998</v>
      </c>
      <c r="G53" s="83"/>
      <c r="H53" s="83"/>
      <c r="I53" s="83"/>
      <c r="J53" s="84"/>
      <c r="K53" s="18">
        <f>SUM(K54:K55)</f>
        <v>31093.988109999998</v>
      </c>
      <c r="L53" s="18">
        <f>SUM(L54:L55)</f>
        <v>31093.988109999998</v>
      </c>
      <c r="M53" s="17">
        <f>SUM(M54:M55)</f>
        <v>31093.988109999998</v>
      </c>
      <c r="N53" s="17">
        <f>SUM(N54:N55)</f>
        <v>31093.988109999998</v>
      </c>
      <c r="O53" s="70" t="s">
        <v>14</v>
      </c>
      <c r="P53" s="104"/>
      <c r="Q53" s="46"/>
      <c r="R53" s="46"/>
      <c r="S53" s="46"/>
      <c r="T53" s="46"/>
    </row>
    <row r="54" spans="1:20" ht="47.25" x14ac:dyDescent="0.25">
      <c r="A54" s="86"/>
      <c r="B54" s="76"/>
      <c r="C54" s="90"/>
      <c r="D54" s="19" t="s">
        <v>5</v>
      </c>
      <c r="E54" s="18">
        <f t="shared" si="0"/>
        <v>155006.06355000002</v>
      </c>
      <c r="F54" s="73">
        <v>37030.111109999998</v>
      </c>
      <c r="G54" s="74"/>
      <c r="H54" s="74"/>
      <c r="I54" s="74"/>
      <c r="J54" s="75"/>
      <c r="K54" s="20">
        <v>29493.988109999998</v>
      </c>
      <c r="L54" s="20">
        <v>29493.988109999998</v>
      </c>
      <c r="M54" s="20">
        <v>29493.988109999998</v>
      </c>
      <c r="N54" s="20">
        <v>29493.988109999998</v>
      </c>
      <c r="O54" s="71"/>
      <c r="P54" s="107"/>
      <c r="Q54" s="48"/>
      <c r="R54" s="46"/>
      <c r="S54" s="46"/>
      <c r="T54" s="46"/>
    </row>
    <row r="55" spans="1:20" ht="18.75" customHeight="1" x14ac:dyDescent="0.25">
      <c r="A55" s="86"/>
      <c r="B55" s="76"/>
      <c r="C55" s="78"/>
      <c r="D55" s="58" t="s">
        <v>16</v>
      </c>
      <c r="E55" s="18">
        <f t="shared" si="0"/>
        <v>8000</v>
      </c>
      <c r="F55" s="73">
        <v>1600</v>
      </c>
      <c r="G55" s="74"/>
      <c r="H55" s="74"/>
      <c r="I55" s="74"/>
      <c r="J55" s="75"/>
      <c r="K55" s="20">
        <v>1600</v>
      </c>
      <c r="L55" s="20">
        <v>1600</v>
      </c>
      <c r="M55" s="20">
        <v>1600</v>
      </c>
      <c r="N55" s="20">
        <v>1600</v>
      </c>
      <c r="O55" s="71"/>
      <c r="P55" s="108"/>
      <c r="Q55" s="109"/>
      <c r="R55" s="46"/>
      <c r="S55" s="46"/>
      <c r="T55" s="46"/>
    </row>
    <row r="56" spans="1:20" ht="18.75" customHeight="1" x14ac:dyDescent="0.25">
      <c r="A56" s="86"/>
      <c r="B56" s="79" t="s">
        <v>124</v>
      </c>
      <c r="C56" s="67" t="s">
        <v>57</v>
      </c>
      <c r="D56" s="67" t="s">
        <v>57</v>
      </c>
      <c r="E56" s="59" t="s">
        <v>58</v>
      </c>
      <c r="F56" s="59" t="s">
        <v>252</v>
      </c>
      <c r="G56" s="63" t="s">
        <v>139</v>
      </c>
      <c r="H56" s="64"/>
      <c r="I56" s="64"/>
      <c r="J56" s="65"/>
      <c r="K56" s="66" t="s">
        <v>36</v>
      </c>
      <c r="L56" s="66" t="s">
        <v>245</v>
      </c>
      <c r="M56" s="59" t="s">
        <v>247</v>
      </c>
      <c r="N56" s="59" t="s">
        <v>248</v>
      </c>
      <c r="O56" s="71"/>
      <c r="P56" s="108"/>
      <c r="Q56" s="109"/>
      <c r="R56" s="46"/>
      <c r="S56" s="46"/>
      <c r="T56" s="46"/>
    </row>
    <row r="57" spans="1:20" ht="31.5" x14ac:dyDescent="0.25">
      <c r="A57" s="86"/>
      <c r="B57" s="80"/>
      <c r="C57" s="68"/>
      <c r="D57" s="68"/>
      <c r="E57" s="60"/>
      <c r="F57" s="60"/>
      <c r="G57" s="21" t="s">
        <v>127</v>
      </c>
      <c r="H57" s="21" t="s">
        <v>132</v>
      </c>
      <c r="I57" s="21" t="s">
        <v>128</v>
      </c>
      <c r="J57" s="21" t="s">
        <v>129</v>
      </c>
      <c r="K57" s="66"/>
      <c r="L57" s="66"/>
      <c r="M57" s="60"/>
      <c r="N57" s="60"/>
      <c r="O57" s="71"/>
      <c r="P57" s="108"/>
      <c r="Q57" s="109"/>
      <c r="R57" s="46"/>
      <c r="S57" s="46"/>
      <c r="T57" s="46"/>
    </row>
    <row r="58" spans="1:20" ht="87" customHeight="1" x14ac:dyDescent="0.25">
      <c r="A58" s="87"/>
      <c r="B58" s="81"/>
      <c r="C58" s="69"/>
      <c r="D58" s="69"/>
      <c r="E58" s="142">
        <v>100</v>
      </c>
      <c r="F58" s="143">
        <v>100</v>
      </c>
      <c r="G58" s="143">
        <v>25</v>
      </c>
      <c r="H58" s="143">
        <v>50</v>
      </c>
      <c r="I58" s="143">
        <v>75</v>
      </c>
      <c r="J58" s="143">
        <v>100</v>
      </c>
      <c r="K58" s="143">
        <v>100</v>
      </c>
      <c r="L58" s="143">
        <v>100</v>
      </c>
      <c r="M58" s="143">
        <v>100</v>
      </c>
      <c r="N58" s="143">
        <v>100</v>
      </c>
      <c r="O58" s="72"/>
      <c r="P58" s="104"/>
      <c r="Q58" s="46"/>
      <c r="R58" s="46"/>
      <c r="S58" s="46"/>
      <c r="T58" s="46"/>
    </row>
    <row r="59" spans="1:20" ht="15.75" hidden="1" customHeight="1" x14ac:dyDescent="0.25">
      <c r="A59" s="85" t="s">
        <v>7</v>
      </c>
      <c r="B59" s="76" t="s">
        <v>69</v>
      </c>
      <c r="C59" s="77" t="s">
        <v>37</v>
      </c>
      <c r="D59" s="16" t="s">
        <v>3</v>
      </c>
      <c r="E59" s="18">
        <f>SUM(F59:L59)</f>
        <v>0</v>
      </c>
      <c r="F59" s="82">
        <f>SUM(F60:F60)</f>
        <v>0</v>
      </c>
      <c r="G59" s="83"/>
      <c r="H59" s="83"/>
      <c r="I59" s="83"/>
      <c r="J59" s="84"/>
      <c r="K59" s="18">
        <f>SUM(K60:K60)</f>
        <v>0</v>
      </c>
      <c r="L59" s="18">
        <f>SUM(L60:L60)</f>
        <v>0</v>
      </c>
      <c r="M59" s="17">
        <f>SUM(M60:M60)</f>
        <v>0</v>
      </c>
      <c r="N59" s="17">
        <f>SUM(N60:N60)</f>
        <v>0</v>
      </c>
      <c r="O59" s="70" t="s">
        <v>14</v>
      </c>
      <c r="P59" s="104"/>
      <c r="Q59" s="46"/>
      <c r="R59" s="46"/>
      <c r="S59" s="46"/>
      <c r="T59" s="46"/>
    </row>
    <row r="60" spans="1:20" ht="47.25" hidden="1" customHeight="1" x14ac:dyDescent="0.25">
      <c r="A60" s="86"/>
      <c r="B60" s="76"/>
      <c r="C60" s="90"/>
      <c r="D60" s="19" t="s">
        <v>5</v>
      </c>
      <c r="E60" s="18">
        <f>SUM(F60:L60)</f>
        <v>0</v>
      </c>
      <c r="F60" s="73">
        <v>0</v>
      </c>
      <c r="G60" s="74"/>
      <c r="H60" s="74"/>
      <c r="I60" s="74"/>
      <c r="J60" s="75"/>
      <c r="K60" s="20">
        <v>0</v>
      </c>
      <c r="L60" s="20">
        <v>0</v>
      </c>
      <c r="M60" s="23">
        <v>0</v>
      </c>
      <c r="N60" s="23">
        <v>0</v>
      </c>
      <c r="O60" s="71"/>
      <c r="P60" s="104"/>
      <c r="Q60" s="46"/>
      <c r="R60" s="46"/>
      <c r="S60" s="46"/>
      <c r="T60" s="46"/>
    </row>
    <row r="61" spans="1:20" ht="15.75" hidden="1" customHeight="1" x14ac:dyDescent="0.25">
      <c r="A61" s="86"/>
      <c r="B61" s="79" t="s">
        <v>104</v>
      </c>
      <c r="C61" s="67" t="s">
        <v>57</v>
      </c>
      <c r="D61" s="67" t="s">
        <v>57</v>
      </c>
      <c r="E61" s="59" t="s">
        <v>58</v>
      </c>
      <c r="F61" s="59" t="s">
        <v>169</v>
      </c>
      <c r="G61" s="63" t="s">
        <v>139</v>
      </c>
      <c r="H61" s="64"/>
      <c r="I61" s="64"/>
      <c r="J61" s="65"/>
      <c r="K61" s="66" t="s">
        <v>35</v>
      </c>
      <c r="L61" s="66" t="s">
        <v>36</v>
      </c>
      <c r="M61" s="59" t="s">
        <v>2</v>
      </c>
      <c r="N61" s="59" t="s">
        <v>2</v>
      </c>
      <c r="O61" s="71"/>
      <c r="P61" s="104"/>
      <c r="Q61" s="46"/>
      <c r="R61" s="46"/>
      <c r="S61" s="46"/>
      <c r="T61" s="46"/>
    </row>
    <row r="62" spans="1:20" ht="31.5" hidden="1" customHeight="1" x14ac:dyDescent="0.25">
      <c r="A62" s="86"/>
      <c r="B62" s="80"/>
      <c r="C62" s="68"/>
      <c r="D62" s="68"/>
      <c r="E62" s="60"/>
      <c r="F62" s="60"/>
      <c r="G62" s="21" t="s">
        <v>127</v>
      </c>
      <c r="H62" s="21" t="s">
        <v>132</v>
      </c>
      <c r="I62" s="21" t="s">
        <v>128</v>
      </c>
      <c r="J62" s="21" t="s">
        <v>129</v>
      </c>
      <c r="K62" s="66"/>
      <c r="L62" s="66"/>
      <c r="M62" s="60"/>
      <c r="N62" s="60"/>
      <c r="O62" s="71"/>
      <c r="P62" s="104"/>
      <c r="Q62" s="46"/>
      <c r="R62" s="46"/>
      <c r="S62" s="46"/>
      <c r="T62" s="46"/>
    </row>
    <row r="63" spans="1:20" ht="27.75" hidden="1" customHeight="1" x14ac:dyDescent="0.25">
      <c r="A63" s="87"/>
      <c r="B63" s="81"/>
      <c r="C63" s="69"/>
      <c r="D63" s="69"/>
      <c r="E63" s="21" t="s">
        <v>57</v>
      </c>
      <c r="F63" s="22" t="s">
        <v>57</v>
      </c>
      <c r="G63" s="22" t="s">
        <v>57</v>
      </c>
      <c r="H63" s="22" t="s">
        <v>57</v>
      </c>
      <c r="I63" s="22" t="s">
        <v>57</v>
      </c>
      <c r="J63" s="22" t="s">
        <v>57</v>
      </c>
      <c r="K63" s="22" t="s">
        <v>57</v>
      </c>
      <c r="L63" s="22" t="s">
        <v>57</v>
      </c>
      <c r="M63" s="22" t="s">
        <v>57</v>
      </c>
      <c r="N63" s="22" t="s">
        <v>57</v>
      </c>
      <c r="O63" s="72"/>
      <c r="P63" s="104"/>
      <c r="Q63" s="46"/>
      <c r="R63" s="46"/>
      <c r="S63" s="46"/>
      <c r="T63" s="46"/>
    </row>
    <row r="64" spans="1:20" ht="15.75" hidden="1" customHeight="1" x14ac:dyDescent="0.25">
      <c r="A64" s="85" t="s">
        <v>7</v>
      </c>
      <c r="B64" s="76" t="s">
        <v>135</v>
      </c>
      <c r="C64" s="77" t="s">
        <v>279</v>
      </c>
      <c r="D64" s="16" t="s">
        <v>3</v>
      </c>
      <c r="E64" s="18">
        <f>SUM(F64:N64)</f>
        <v>0</v>
      </c>
      <c r="F64" s="82">
        <f>SUM(F65:F65)</f>
        <v>0</v>
      </c>
      <c r="G64" s="83"/>
      <c r="H64" s="83"/>
      <c r="I64" s="83"/>
      <c r="J64" s="84"/>
      <c r="K64" s="18">
        <f>SUM(K65:K65)</f>
        <v>0</v>
      </c>
      <c r="L64" s="18">
        <f>SUM(L65:L65)</f>
        <v>0</v>
      </c>
      <c r="M64" s="17">
        <f>SUM(M65:M65)</f>
        <v>0</v>
      </c>
      <c r="N64" s="17">
        <f>SUM(N65:N65)</f>
        <v>0</v>
      </c>
      <c r="O64" s="70" t="s">
        <v>14</v>
      </c>
      <c r="P64" s="104"/>
      <c r="Q64" s="46"/>
      <c r="R64" s="46"/>
      <c r="S64" s="46"/>
      <c r="T64" s="46"/>
    </row>
    <row r="65" spans="1:20" ht="47.25" hidden="1" x14ac:dyDescent="0.25">
      <c r="A65" s="86"/>
      <c r="B65" s="76"/>
      <c r="C65" s="90"/>
      <c r="D65" s="19" t="s">
        <v>5</v>
      </c>
      <c r="E65" s="18">
        <f>SUM(F65:N65)</f>
        <v>0</v>
      </c>
      <c r="F65" s="73">
        <v>0</v>
      </c>
      <c r="G65" s="74"/>
      <c r="H65" s="74"/>
      <c r="I65" s="74"/>
      <c r="J65" s="75"/>
      <c r="K65" s="20">
        <v>0</v>
      </c>
      <c r="L65" s="20">
        <v>0</v>
      </c>
      <c r="M65" s="23">
        <v>0</v>
      </c>
      <c r="N65" s="23">
        <v>0</v>
      </c>
      <c r="O65" s="71"/>
      <c r="P65" s="104"/>
      <c r="Q65" s="46"/>
      <c r="R65" s="46"/>
      <c r="S65" s="46"/>
      <c r="T65" s="46"/>
    </row>
    <row r="66" spans="1:20" hidden="1" x14ac:dyDescent="0.25">
      <c r="A66" s="86"/>
      <c r="B66" s="79" t="s">
        <v>103</v>
      </c>
      <c r="C66" s="67" t="s">
        <v>57</v>
      </c>
      <c r="D66" s="67" t="s">
        <v>57</v>
      </c>
      <c r="E66" s="59" t="s">
        <v>58</v>
      </c>
      <c r="F66" s="59" t="s">
        <v>253</v>
      </c>
      <c r="G66" s="63" t="s">
        <v>139</v>
      </c>
      <c r="H66" s="64"/>
      <c r="I66" s="64"/>
      <c r="J66" s="65"/>
      <c r="K66" s="66" t="s">
        <v>36</v>
      </c>
      <c r="L66" s="66" t="s">
        <v>245</v>
      </c>
      <c r="M66" s="59" t="s">
        <v>247</v>
      </c>
      <c r="N66" s="59" t="s">
        <v>248</v>
      </c>
      <c r="O66" s="71"/>
      <c r="P66" s="104"/>
      <c r="Q66" s="46"/>
      <c r="R66" s="46"/>
      <c r="S66" s="46"/>
      <c r="T66" s="46"/>
    </row>
    <row r="67" spans="1:20" ht="31.5" hidden="1" x14ac:dyDescent="0.25">
      <c r="A67" s="86"/>
      <c r="B67" s="80"/>
      <c r="C67" s="68"/>
      <c r="D67" s="68"/>
      <c r="E67" s="60"/>
      <c r="F67" s="60"/>
      <c r="G67" s="21" t="s">
        <v>127</v>
      </c>
      <c r="H67" s="21" t="s">
        <v>132</v>
      </c>
      <c r="I67" s="21" t="s">
        <v>128</v>
      </c>
      <c r="J67" s="21" t="s">
        <v>129</v>
      </c>
      <c r="K67" s="66"/>
      <c r="L67" s="66"/>
      <c r="M67" s="60"/>
      <c r="N67" s="60"/>
      <c r="O67" s="71"/>
      <c r="P67" s="110"/>
      <c r="Q67" s="46"/>
      <c r="R67" s="46"/>
      <c r="S67" s="46"/>
      <c r="T67" s="46"/>
    </row>
    <row r="68" spans="1:20" hidden="1" x14ac:dyDescent="0.25">
      <c r="A68" s="87"/>
      <c r="B68" s="81"/>
      <c r="C68" s="69"/>
      <c r="D68" s="69"/>
      <c r="E68" s="14">
        <v>50</v>
      </c>
      <c r="F68" s="143">
        <v>10</v>
      </c>
      <c r="G68" s="143">
        <v>3</v>
      </c>
      <c r="H68" s="143">
        <v>3</v>
      </c>
      <c r="I68" s="143">
        <v>2</v>
      </c>
      <c r="J68" s="143">
        <v>2</v>
      </c>
      <c r="K68" s="143">
        <v>10</v>
      </c>
      <c r="L68" s="143">
        <v>10</v>
      </c>
      <c r="M68" s="143">
        <v>10</v>
      </c>
      <c r="N68" s="143">
        <v>10</v>
      </c>
      <c r="O68" s="72"/>
      <c r="P68" s="104"/>
      <c r="Q68" s="46"/>
      <c r="R68" s="46"/>
      <c r="S68" s="46"/>
      <c r="T68" s="46"/>
    </row>
    <row r="69" spans="1:20" ht="15.75" hidden="1" customHeight="1" x14ac:dyDescent="0.25">
      <c r="A69" s="85" t="s">
        <v>17</v>
      </c>
      <c r="B69" s="79" t="s">
        <v>161</v>
      </c>
      <c r="C69" s="77" t="s">
        <v>167</v>
      </c>
      <c r="D69" s="16" t="s">
        <v>3</v>
      </c>
      <c r="E69" s="18">
        <f>SUM(F69:N69)</f>
        <v>0</v>
      </c>
      <c r="F69" s="82">
        <f>SUM(F70:F70)</f>
        <v>0</v>
      </c>
      <c r="G69" s="83"/>
      <c r="H69" s="83"/>
      <c r="I69" s="83"/>
      <c r="J69" s="84"/>
      <c r="K69" s="18">
        <f>SUM(K70:K70)</f>
        <v>0</v>
      </c>
      <c r="L69" s="18">
        <f>SUM(L70:L70)</f>
        <v>0</v>
      </c>
      <c r="M69" s="17">
        <f>SUM(M70:M70)</f>
        <v>0</v>
      </c>
      <c r="N69" s="17">
        <f>SUM(N70:N70)</f>
        <v>0</v>
      </c>
      <c r="O69" s="70" t="s">
        <v>14</v>
      </c>
      <c r="P69" s="104"/>
      <c r="Q69" s="46"/>
      <c r="R69" s="46"/>
      <c r="S69" s="46"/>
      <c r="T69" s="46"/>
    </row>
    <row r="70" spans="1:20" ht="31.5" hidden="1" x14ac:dyDescent="0.25">
      <c r="A70" s="86"/>
      <c r="B70" s="80"/>
      <c r="C70" s="90"/>
      <c r="D70" s="19" t="s">
        <v>15</v>
      </c>
      <c r="E70" s="18">
        <f>SUM(F70:N70)</f>
        <v>0</v>
      </c>
      <c r="F70" s="73">
        <v>0</v>
      </c>
      <c r="G70" s="74"/>
      <c r="H70" s="74"/>
      <c r="I70" s="74"/>
      <c r="J70" s="75"/>
      <c r="K70" s="20">
        <v>0</v>
      </c>
      <c r="L70" s="20">
        <v>0</v>
      </c>
      <c r="M70" s="23">
        <v>0</v>
      </c>
      <c r="N70" s="23">
        <v>0</v>
      </c>
      <c r="O70" s="71"/>
      <c r="P70" s="104"/>
      <c r="Q70" s="46"/>
      <c r="R70" s="46"/>
      <c r="S70" s="46"/>
      <c r="T70" s="46"/>
    </row>
    <row r="71" spans="1:20" ht="47.25" hidden="1" x14ac:dyDescent="0.25">
      <c r="A71" s="86"/>
      <c r="B71" s="81"/>
      <c r="C71" s="78"/>
      <c r="D71" s="19" t="s">
        <v>5</v>
      </c>
      <c r="E71" s="18">
        <f>SUM(F71:N71)</f>
        <v>0</v>
      </c>
      <c r="F71" s="73">
        <v>0</v>
      </c>
      <c r="G71" s="74"/>
      <c r="H71" s="74"/>
      <c r="I71" s="74"/>
      <c r="J71" s="75"/>
      <c r="K71" s="20">
        <v>0</v>
      </c>
      <c r="L71" s="20">
        <v>0</v>
      </c>
      <c r="M71" s="23">
        <v>0</v>
      </c>
      <c r="N71" s="23">
        <v>0</v>
      </c>
      <c r="O71" s="71"/>
      <c r="P71" s="104"/>
      <c r="Q71" s="46"/>
      <c r="R71" s="46"/>
      <c r="S71" s="46"/>
      <c r="T71" s="46"/>
    </row>
    <row r="72" spans="1:20" hidden="1" x14ac:dyDescent="0.25">
      <c r="A72" s="86"/>
      <c r="B72" s="79" t="s">
        <v>234</v>
      </c>
      <c r="C72" s="67" t="s">
        <v>57</v>
      </c>
      <c r="D72" s="67" t="s">
        <v>57</v>
      </c>
      <c r="E72" s="59" t="s">
        <v>58</v>
      </c>
      <c r="F72" s="59" t="s">
        <v>260</v>
      </c>
      <c r="G72" s="63" t="s">
        <v>139</v>
      </c>
      <c r="H72" s="64"/>
      <c r="I72" s="64"/>
      <c r="J72" s="65"/>
      <c r="K72" s="66" t="s">
        <v>36</v>
      </c>
      <c r="L72" s="66" t="s">
        <v>245</v>
      </c>
      <c r="M72" s="59" t="s">
        <v>247</v>
      </c>
      <c r="N72" s="59" t="s">
        <v>248</v>
      </c>
      <c r="O72" s="71"/>
      <c r="P72" s="104"/>
      <c r="Q72" s="46"/>
      <c r="R72" s="46"/>
      <c r="S72" s="46"/>
      <c r="T72" s="46"/>
    </row>
    <row r="73" spans="1:20" ht="31.5" hidden="1" x14ac:dyDescent="0.25">
      <c r="A73" s="86"/>
      <c r="B73" s="80"/>
      <c r="C73" s="68"/>
      <c r="D73" s="68"/>
      <c r="E73" s="60"/>
      <c r="F73" s="60"/>
      <c r="G73" s="21" t="s">
        <v>127</v>
      </c>
      <c r="H73" s="21" t="s">
        <v>132</v>
      </c>
      <c r="I73" s="21" t="s">
        <v>128</v>
      </c>
      <c r="J73" s="21" t="s">
        <v>129</v>
      </c>
      <c r="K73" s="66"/>
      <c r="L73" s="66"/>
      <c r="M73" s="60"/>
      <c r="N73" s="60"/>
      <c r="O73" s="71"/>
      <c r="P73" s="104"/>
      <c r="Q73" s="46"/>
      <c r="R73" s="46"/>
      <c r="S73" s="46"/>
      <c r="T73" s="46"/>
    </row>
    <row r="74" spans="1:20" ht="108.75" hidden="1" customHeight="1" x14ac:dyDescent="0.25">
      <c r="A74" s="87"/>
      <c r="B74" s="81"/>
      <c r="C74" s="69"/>
      <c r="D74" s="69"/>
      <c r="E74" s="14">
        <v>95.94</v>
      </c>
      <c r="F74" s="144" t="s">
        <v>57</v>
      </c>
      <c r="G74" s="145" t="s">
        <v>57</v>
      </c>
      <c r="H74" s="145" t="s">
        <v>57</v>
      </c>
      <c r="I74" s="145" t="s">
        <v>57</v>
      </c>
      <c r="J74" s="145" t="s">
        <v>57</v>
      </c>
      <c r="K74" s="22" t="s">
        <v>57</v>
      </c>
      <c r="L74" s="22" t="s">
        <v>57</v>
      </c>
      <c r="M74" s="22" t="s">
        <v>57</v>
      </c>
      <c r="N74" s="22" t="s">
        <v>57</v>
      </c>
      <c r="O74" s="72"/>
      <c r="P74" s="104"/>
      <c r="Q74" s="46"/>
      <c r="R74" s="46"/>
      <c r="S74" s="46"/>
      <c r="T74" s="46"/>
    </row>
    <row r="75" spans="1:20" ht="0.75" hidden="1" customHeight="1" x14ac:dyDescent="0.25">
      <c r="A75" s="85" t="s">
        <v>39</v>
      </c>
      <c r="B75" s="89" t="s">
        <v>224</v>
      </c>
      <c r="C75" s="139" t="s">
        <v>279</v>
      </c>
      <c r="D75" s="16" t="s">
        <v>3</v>
      </c>
      <c r="E75" s="18">
        <f>SUM(F75:N75)</f>
        <v>0</v>
      </c>
      <c r="F75" s="82">
        <f>F76+F77</f>
        <v>0</v>
      </c>
      <c r="G75" s="83"/>
      <c r="H75" s="83"/>
      <c r="I75" s="83"/>
      <c r="J75" s="84"/>
      <c r="K75" s="18">
        <f>SUM(K76:K77)</f>
        <v>0</v>
      </c>
      <c r="L75" s="18">
        <f>SUM(L76:L77)</f>
        <v>0</v>
      </c>
      <c r="M75" s="17">
        <f>M76+M77</f>
        <v>0</v>
      </c>
      <c r="N75" s="17">
        <f>N76+N77</f>
        <v>0</v>
      </c>
      <c r="O75" s="70" t="s">
        <v>14</v>
      </c>
      <c r="P75" s="104"/>
      <c r="Q75" s="46"/>
      <c r="R75" s="46"/>
      <c r="S75" s="46"/>
      <c r="T75" s="46"/>
    </row>
    <row r="76" spans="1:20" ht="54.75" hidden="1" customHeight="1" x14ac:dyDescent="0.25">
      <c r="A76" s="86"/>
      <c r="B76" s="89"/>
      <c r="C76" s="140"/>
      <c r="D76" s="16" t="s">
        <v>5</v>
      </c>
      <c r="E76" s="18">
        <f t="shared" ref="E76:E77" si="5">SUM(F76:N76)</f>
        <v>0</v>
      </c>
      <c r="F76" s="82">
        <f>F100+F95+F79</f>
        <v>0</v>
      </c>
      <c r="G76" s="83"/>
      <c r="H76" s="83"/>
      <c r="I76" s="83"/>
      <c r="J76" s="84"/>
      <c r="K76" s="17">
        <f t="shared" ref="K76:L76" si="6">K79+K95+K100</f>
        <v>0</v>
      </c>
      <c r="L76" s="17">
        <f t="shared" si="6"/>
        <v>0</v>
      </c>
      <c r="M76" s="17">
        <f>M79+M95+M100</f>
        <v>0</v>
      </c>
      <c r="N76" s="17">
        <f>N79+N95+N100</f>
        <v>0</v>
      </c>
      <c r="O76" s="71"/>
      <c r="P76" s="104"/>
      <c r="Q76" s="46"/>
      <c r="R76" s="46"/>
      <c r="S76" s="46"/>
      <c r="T76" s="46"/>
    </row>
    <row r="77" spans="1:20" hidden="1" x14ac:dyDescent="0.25">
      <c r="A77" s="87"/>
      <c r="B77" s="89"/>
      <c r="C77" s="141"/>
      <c r="D77" s="57" t="s">
        <v>16</v>
      </c>
      <c r="E77" s="18">
        <f t="shared" si="5"/>
        <v>0</v>
      </c>
      <c r="F77" s="82">
        <f>F80</f>
        <v>0</v>
      </c>
      <c r="G77" s="83"/>
      <c r="H77" s="83"/>
      <c r="I77" s="83"/>
      <c r="J77" s="84"/>
      <c r="K77" s="18">
        <f>K80</f>
        <v>0</v>
      </c>
      <c r="L77" s="18">
        <f>L80</f>
        <v>0</v>
      </c>
      <c r="M77" s="17">
        <f>M80</f>
        <v>0</v>
      </c>
      <c r="N77" s="17">
        <f>N80</f>
        <v>0</v>
      </c>
      <c r="O77" s="72"/>
      <c r="P77" s="104"/>
      <c r="Q77" s="46"/>
      <c r="R77" s="46"/>
      <c r="S77" s="46"/>
      <c r="T77" s="46"/>
    </row>
    <row r="78" spans="1:20" ht="15.75" hidden="1" customHeight="1" x14ac:dyDescent="0.25">
      <c r="A78" s="85" t="s">
        <v>9</v>
      </c>
      <c r="B78" s="76" t="s">
        <v>40</v>
      </c>
      <c r="C78" s="77" t="s">
        <v>279</v>
      </c>
      <c r="D78" s="16" t="s">
        <v>3</v>
      </c>
      <c r="E78" s="18">
        <f>SUM(F78:N78)</f>
        <v>0</v>
      </c>
      <c r="F78" s="82">
        <f>SUM(F79:J80)</f>
        <v>0</v>
      </c>
      <c r="G78" s="83"/>
      <c r="H78" s="83"/>
      <c r="I78" s="83"/>
      <c r="J78" s="84"/>
      <c r="K78" s="18">
        <f>SUM(K79:K80)</f>
        <v>0</v>
      </c>
      <c r="L78" s="18">
        <f>SUM(L79:L80)</f>
        <v>0</v>
      </c>
      <c r="M78" s="17">
        <f>SUM(M79:M80)</f>
        <v>0</v>
      </c>
      <c r="N78" s="17">
        <f>SUM(N79:N80)</f>
        <v>0</v>
      </c>
      <c r="O78" s="70" t="s">
        <v>14</v>
      </c>
      <c r="P78" s="104"/>
      <c r="Q78" s="46"/>
      <c r="R78" s="46"/>
      <c r="S78" s="46"/>
      <c r="T78" s="46"/>
    </row>
    <row r="79" spans="1:20" ht="47.25" hidden="1" x14ac:dyDescent="0.25">
      <c r="A79" s="86"/>
      <c r="B79" s="76"/>
      <c r="C79" s="90"/>
      <c r="D79" s="19" t="s">
        <v>5</v>
      </c>
      <c r="E79" s="18">
        <f t="shared" ref="E79:E80" si="7">SUM(F79:N79)</f>
        <v>0</v>
      </c>
      <c r="F79" s="73">
        <v>0</v>
      </c>
      <c r="G79" s="74"/>
      <c r="H79" s="74"/>
      <c r="I79" s="74"/>
      <c r="J79" s="75"/>
      <c r="K79" s="20">
        <v>0</v>
      </c>
      <c r="L79" s="20">
        <v>0</v>
      </c>
      <c r="M79" s="23">
        <v>0</v>
      </c>
      <c r="N79" s="23">
        <v>0</v>
      </c>
      <c r="O79" s="71"/>
      <c r="P79" s="104"/>
      <c r="Q79" s="46"/>
      <c r="R79" s="46"/>
      <c r="S79" s="46"/>
      <c r="T79" s="46"/>
    </row>
    <row r="80" spans="1:20" hidden="1" x14ac:dyDescent="0.25">
      <c r="A80" s="86"/>
      <c r="B80" s="76"/>
      <c r="C80" s="78"/>
      <c r="D80" s="58" t="s">
        <v>16</v>
      </c>
      <c r="E80" s="18">
        <f t="shared" si="7"/>
        <v>0</v>
      </c>
      <c r="F80" s="73">
        <v>0</v>
      </c>
      <c r="G80" s="74"/>
      <c r="H80" s="74"/>
      <c r="I80" s="74"/>
      <c r="J80" s="75"/>
      <c r="K80" s="20">
        <v>0</v>
      </c>
      <c r="L80" s="20">
        <v>0</v>
      </c>
      <c r="M80" s="23">
        <v>0</v>
      </c>
      <c r="N80" s="23">
        <v>0</v>
      </c>
      <c r="O80" s="71"/>
      <c r="P80" s="104"/>
      <c r="Q80" s="46"/>
      <c r="R80" s="46"/>
      <c r="S80" s="46"/>
      <c r="T80" s="46"/>
    </row>
    <row r="81" spans="1:20" hidden="1" x14ac:dyDescent="0.25">
      <c r="A81" s="86"/>
      <c r="B81" s="79" t="s">
        <v>105</v>
      </c>
      <c r="C81" s="67" t="s">
        <v>57</v>
      </c>
      <c r="D81" s="67" t="s">
        <v>57</v>
      </c>
      <c r="E81" s="59" t="s">
        <v>58</v>
      </c>
      <c r="F81" s="59" t="s">
        <v>277</v>
      </c>
      <c r="G81" s="63" t="s">
        <v>139</v>
      </c>
      <c r="H81" s="64"/>
      <c r="I81" s="64"/>
      <c r="J81" s="65"/>
      <c r="K81" s="66" t="s">
        <v>36</v>
      </c>
      <c r="L81" s="66" t="s">
        <v>245</v>
      </c>
      <c r="M81" s="59" t="s">
        <v>247</v>
      </c>
      <c r="N81" s="59" t="s">
        <v>248</v>
      </c>
      <c r="O81" s="71"/>
      <c r="P81" s="104"/>
      <c r="Q81" s="46"/>
      <c r="R81" s="46"/>
      <c r="S81" s="46"/>
      <c r="T81" s="46"/>
    </row>
    <row r="82" spans="1:20" ht="31.5" hidden="1" x14ac:dyDescent="0.25">
      <c r="A82" s="86"/>
      <c r="B82" s="80"/>
      <c r="C82" s="68"/>
      <c r="D82" s="68"/>
      <c r="E82" s="60"/>
      <c r="F82" s="60"/>
      <c r="G82" s="21" t="s">
        <v>127</v>
      </c>
      <c r="H82" s="21" t="s">
        <v>132</v>
      </c>
      <c r="I82" s="21" t="s">
        <v>128</v>
      </c>
      <c r="J82" s="21" t="s">
        <v>129</v>
      </c>
      <c r="K82" s="66"/>
      <c r="L82" s="66"/>
      <c r="M82" s="60"/>
      <c r="N82" s="60"/>
      <c r="O82" s="71"/>
      <c r="P82" s="104"/>
      <c r="Q82" s="46"/>
      <c r="R82" s="46"/>
      <c r="S82" s="46"/>
      <c r="T82" s="46"/>
    </row>
    <row r="83" spans="1:20" ht="19.5" hidden="1" customHeight="1" x14ac:dyDescent="0.25">
      <c r="A83" s="87"/>
      <c r="B83" s="81"/>
      <c r="C83" s="69"/>
      <c r="D83" s="69"/>
      <c r="E83" s="22" t="s">
        <v>57</v>
      </c>
      <c r="F83" s="22" t="s">
        <v>57</v>
      </c>
      <c r="G83" s="22" t="s">
        <v>57</v>
      </c>
      <c r="H83" s="22" t="s">
        <v>57</v>
      </c>
      <c r="I83" s="22" t="s">
        <v>57</v>
      </c>
      <c r="J83" s="22" t="s">
        <v>57</v>
      </c>
      <c r="K83" s="22" t="s">
        <v>57</v>
      </c>
      <c r="L83" s="22" t="s">
        <v>57</v>
      </c>
      <c r="M83" s="22" t="s">
        <v>57</v>
      </c>
      <c r="N83" s="22" t="s">
        <v>57</v>
      </c>
      <c r="O83" s="72"/>
      <c r="P83" s="104"/>
      <c r="Q83" s="46"/>
      <c r="R83" s="46"/>
      <c r="S83" s="46"/>
      <c r="T83" s="46"/>
    </row>
    <row r="84" spans="1:20" ht="15.75" hidden="1" customHeight="1" x14ac:dyDescent="0.25">
      <c r="A84" s="85" t="s">
        <v>10</v>
      </c>
      <c r="B84" s="76" t="s">
        <v>73</v>
      </c>
      <c r="C84" s="88" t="s">
        <v>167</v>
      </c>
      <c r="D84" s="16" t="s">
        <v>3</v>
      </c>
      <c r="E84" s="18">
        <f>SUM(F84:L84)</f>
        <v>0</v>
      </c>
      <c r="F84" s="82">
        <f>SUM(F85:F85)</f>
        <v>0</v>
      </c>
      <c r="G84" s="83"/>
      <c r="H84" s="83"/>
      <c r="I84" s="83"/>
      <c r="J84" s="84"/>
      <c r="K84" s="18">
        <f>SUM(K85:K85)</f>
        <v>0</v>
      </c>
      <c r="L84" s="18">
        <f>SUM(L85:L85)</f>
        <v>0</v>
      </c>
      <c r="M84" s="17">
        <f>M85</f>
        <v>0</v>
      </c>
      <c r="N84" s="17">
        <f>N85</f>
        <v>0</v>
      </c>
      <c r="O84" s="70" t="s">
        <v>14</v>
      </c>
      <c r="P84" s="104"/>
      <c r="Q84" s="46"/>
      <c r="R84" s="46"/>
      <c r="S84" s="46"/>
      <c r="T84" s="46"/>
    </row>
    <row r="85" spans="1:20" ht="61.5" hidden="1" customHeight="1" x14ac:dyDescent="0.25">
      <c r="A85" s="86"/>
      <c r="B85" s="76"/>
      <c r="C85" s="88"/>
      <c r="D85" s="19" t="s">
        <v>5</v>
      </c>
      <c r="E85" s="18">
        <f>SUM(F85:L85)</f>
        <v>0</v>
      </c>
      <c r="F85" s="73">
        <v>0</v>
      </c>
      <c r="G85" s="74"/>
      <c r="H85" s="74"/>
      <c r="I85" s="74"/>
      <c r="J85" s="75"/>
      <c r="K85" s="20">
        <v>0</v>
      </c>
      <c r="L85" s="20">
        <v>0</v>
      </c>
      <c r="M85" s="23">
        <v>0</v>
      </c>
      <c r="N85" s="23">
        <v>0</v>
      </c>
      <c r="O85" s="71"/>
      <c r="P85" s="104"/>
      <c r="Q85" s="46"/>
      <c r="R85" s="46"/>
      <c r="S85" s="46"/>
      <c r="T85" s="46"/>
    </row>
    <row r="86" spans="1:20" ht="15.75" hidden="1" customHeight="1" x14ac:dyDescent="0.25">
      <c r="A86" s="86"/>
      <c r="B86" s="79" t="s">
        <v>185</v>
      </c>
      <c r="C86" s="67" t="s">
        <v>57</v>
      </c>
      <c r="D86" s="67" t="s">
        <v>57</v>
      </c>
      <c r="E86" s="59" t="s">
        <v>58</v>
      </c>
      <c r="F86" s="59" t="s">
        <v>171</v>
      </c>
      <c r="G86" s="63" t="s">
        <v>139</v>
      </c>
      <c r="H86" s="64"/>
      <c r="I86" s="64"/>
      <c r="J86" s="65"/>
      <c r="K86" s="66" t="s">
        <v>35</v>
      </c>
      <c r="L86" s="66" t="s">
        <v>36</v>
      </c>
      <c r="M86" s="59" t="s">
        <v>2</v>
      </c>
      <c r="N86" s="59" t="s">
        <v>2</v>
      </c>
      <c r="O86" s="71"/>
      <c r="P86" s="111"/>
      <c r="Q86" s="46"/>
      <c r="R86" s="46"/>
      <c r="S86" s="46"/>
      <c r="T86" s="46"/>
    </row>
    <row r="87" spans="1:20" ht="31.5" hidden="1" customHeight="1" x14ac:dyDescent="0.25">
      <c r="A87" s="86"/>
      <c r="B87" s="80"/>
      <c r="C87" s="68"/>
      <c r="D87" s="68"/>
      <c r="E87" s="60"/>
      <c r="F87" s="60"/>
      <c r="G87" s="21" t="s">
        <v>127</v>
      </c>
      <c r="H87" s="21" t="s">
        <v>132</v>
      </c>
      <c r="I87" s="21" t="s">
        <v>128</v>
      </c>
      <c r="J87" s="21" t="s">
        <v>129</v>
      </c>
      <c r="K87" s="66"/>
      <c r="L87" s="66"/>
      <c r="M87" s="60"/>
      <c r="N87" s="60"/>
      <c r="O87" s="71"/>
      <c r="P87" s="111"/>
      <c r="Q87" s="46"/>
      <c r="R87" s="46"/>
      <c r="S87" s="46"/>
      <c r="T87" s="46"/>
    </row>
    <row r="88" spans="1:20" ht="41.25" hidden="1" customHeight="1" x14ac:dyDescent="0.25">
      <c r="A88" s="87"/>
      <c r="B88" s="81"/>
      <c r="C88" s="69"/>
      <c r="D88" s="69"/>
      <c r="E88" s="21" t="s">
        <v>57</v>
      </c>
      <c r="F88" s="22" t="s">
        <v>57</v>
      </c>
      <c r="G88" s="22" t="s">
        <v>57</v>
      </c>
      <c r="H88" s="22" t="s">
        <v>57</v>
      </c>
      <c r="I88" s="22" t="s">
        <v>57</v>
      </c>
      <c r="J88" s="22" t="s">
        <v>57</v>
      </c>
      <c r="K88" s="22" t="s">
        <v>57</v>
      </c>
      <c r="L88" s="22" t="s">
        <v>57</v>
      </c>
      <c r="M88" s="22" t="s">
        <v>57</v>
      </c>
      <c r="N88" s="22" t="s">
        <v>57</v>
      </c>
      <c r="O88" s="72"/>
      <c r="P88" s="111"/>
      <c r="Q88" s="46"/>
      <c r="R88" s="46"/>
      <c r="S88" s="46"/>
      <c r="T88" s="46"/>
    </row>
    <row r="89" spans="1:20" ht="15.75" hidden="1" customHeight="1" x14ac:dyDescent="0.25">
      <c r="A89" s="85" t="s">
        <v>11</v>
      </c>
      <c r="B89" s="76" t="s">
        <v>184</v>
      </c>
      <c r="C89" s="88" t="s">
        <v>37</v>
      </c>
      <c r="D89" s="16" t="s">
        <v>3</v>
      </c>
      <c r="E89" s="18">
        <f>SUM(F89:L89)</f>
        <v>0</v>
      </c>
      <c r="F89" s="82">
        <f>SUM(F90:F90)</f>
        <v>0</v>
      </c>
      <c r="G89" s="83"/>
      <c r="H89" s="83"/>
      <c r="I89" s="83"/>
      <c r="J89" s="84"/>
      <c r="K89" s="18">
        <f>SUM(K90:K90)</f>
        <v>0</v>
      </c>
      <c r="L89" s="18">
        <f>SUM(L90:L90)</f>
        <v>0</v>
      </c>
      <c r="M89" s="17">
        <f>M90</f>
        <v>0</v>
      </c>
      <c r="N89" s="17">
        <f>N90</f>
        <v>0</v>
      </c>
      <c r="O89" s="70" t="s">
        <v>14</v>
      </c>
      <c r="P89" s="104"/>
      <c r="Q89" s="46"/>
      <c r="R89" s="46"/>
      <c r="S89" s="46"/>
      <c r="T89" s="46"/>
    </row>
    <row r="90" spans="1:20" ht="47.25" hidden="1" customHeight="1" x14ac:dyDescent="0.25">
      <c r="A90" s="86"/>
      <c r="B90" s="76"/>
      <c r="C90" s="88"/>
      <c r="D90" s="19" t="s">
        <v>5</v>
      </c>
      <c r="E90" s="18">
        <f>SUM(F90:L90)</f>
        <v>0</v>
      </c>
      <c r="F90" s="73">
        <v>0</v>
      </c>
      <c r="G90" s="74"/>
      <c r="H90" s="74"/>
      <c r="I90" s="74"/>
      <c r="J90" s="75"/>
      <c r="K90" s="20">
        <v>0</v>
      </c>
      <c r="L90" s="20">
        <v>0</v>
      </c>
      <c r="M90" s="23">
        <v>0</v>
      </c>
      <c r="N90" s="23">
        <v>0</v>
      </c>
      <c r="O90" s="71"/>
      <c r="P90" s="104"/>
      <c r="Q90" s="46"/>
      <c r="R90" s="46"/>
      <c r="S90" s="46"/>
      <c r="T90" s="46"/>
    </row>
    <row r="91" spans="1:20" ht="15.75" hidden="1" customHeight="1" x14ac:dyDescent="0.25">
      <c r="A91" s="86"/>
      <c r="B91" s="79" t="s">
        <v>187</v>
      </c>
      <c r="C91" s="67" t="s">
        <v>57</v>
      </c>
      <c r="D91" s="67" t="s">
        <v>57</v>
      </c>
      <c r="E91" s="59" t="s">
        <v>58</v>
      </c>
      <c r="F91" s="59" t="s">
        <v>171</v>
      </c>
      <c r="G91" s="63" t="s">
        <v>139</v>
      </c>
      <c r="H91" s="64"/>
      <c r="I91" s="64"/>
      <c r="J91" s="65"/>
      <c r="K91" s="66" t="s">
        <v>35</v>
      </c>
      <c r="L91" s="66" t="s">
        <v>36</v>
      </c>
      <c r="M91" s="59" t="s">
        <v>2</v>
      </c>
      <c r="N91" s="59" t="s">
        <v>2</v>
      </c>
      <c r="O91" s="71"/>
      <c r="P91" s="104"/>
      <c r="Q91" s="46"/>
      <c r="R91" s="46"/>
      <c r="S91" s="46"/>
      <c r="T91" s="46"/>
    </row>
    <row r="92" spans="1:20" ht="31.5" hidden="1" customHeight="1" x14ac:dyDescent="0.25">
      <c r="A92" s="86"/>
      <c r="B92" s="80"/>
      <c r="C92" s="68"/>
      <c r="D92" s="68"/>
      <c r="E92" s="60"/>
      <c r="F92" s="60"/>
      <c r="G92" s="21" t="s">
        <v>127</v>
      </c>
      <c r="H92" s="21" t="s">
        <v>132</v>
      </c>
      <c r="I92" s="21" t="s">
        <v>128</v>
      </c>
      <c r="J92" s="21" t="s">
        <v>129</v>
      </c>
      <c r="K92" s="66"/>
      <c r="L92" s="66"/>
      <c r="M92" s="60"/>
      <c r="N92" s="60"/>
      <c r="O92" s="71"/>
      <c r="P92" s="104"/>
      <c r="Q92" s="46"/>
      <c r="R92" s="46"/>
      <c r="S92" s="46"/>
      <c r="T92" s="46"/>
    </row>
    <row r="93" spans="1:20" ht="15.75" hidden="1" customHeight="1" x14ac:dyDescent="0.25">
      <c r="A93" s="87"/>
      <c r="B93" s="81"/>
      <c r="C93" s="69"/>
      <c r="D93" s="69"/>
      <c r="E93" s="21" t="s">
        <v>57</v>
      </c>
      <c r="F93" s="22" t="s">
        <v>57</v>
      </c>
      <c r="G93" s="22" t="s">
        <v>57</v>
      </c>
      <c r="H93" s="22" t="s">
        <v>57</v>
      </c>
      <c r="I93" s="22" t="s">
        <v>57</v>
      </c>
      <c r="J93" s="22" t="s">
        <v>57</v>
      </c>
      <c r="K93" s="22" t="s">
        <v>57</v>
      </c>
      <c r="L93" s="22" t="s">
        <v>57</v>
      </c>
      <c r="M93" s="22" t="s">
        <v>57</v>
      </c>
      <c r="N93" s="22" t="s">
        <v>57</v>
      </c>
      <c r="O93" s="72"/>
      <c r="P93" s="104"/>
      <c r="Q93" s="46"/>
      <c r="R93" s="46"/>
      <c r="S93" s="46"/>
      <c r="T93" s="46"/>
    </row>
    <row r="94" spans="1:20" ht="15.75" hidden="1" customHeight="1" x14ac:dyDescent="0.25">
      <c r="A94" s="85" t="s">
        <v>9</v>
      </c>
      <c r="B94" s="76" t="s">
        <v>74</v>
      </c>
      <c r="C94" s="77" t="s">
        <v>279</v>
      </c>
      <c r="D94" s="16" t="s">
        <v>3</v>
      </c>
      <c r="E94" s="18">
        <f>SUM(F94:N94)</f>
        <v>0</v>
      </c>
      <c r="F94" s="82">
        <f>SUM(F95:F95)</f>
        <v>0</v>
      </c>
      <c r="G94" s="83"/>
      <c r="H94" s="83"/>
      <c r="I94" s="83"/>
      <c r="J94" s="84"/>
      <c r="K94" s="18">
        <f>SUM(K95:K95)</f>
        <v>0</v>
      </c>
      <c r="L94" s="18">
        <f>SUM(L95:L95)</f>
        <v>0</v>
      </c>
      <c r="M94" s="17">
        <f>M95</f>
        <v>0</v>
      </c>
      <c r="N94" s="17">
        <f>N95</f>
        <v>0</v>
      </c>
      <c r="O94" s="70" t="s">
        <v>14</v>
      </c>
      <c r="P94" s="104"/>
      <c r="Q94" s="46"/>
      <c r="R94" s="46"/>
      <c r="S94" s="46"/>
      <c r="T94" s="46"/>
    </row>
    <row r="95" spans="1:20" ht="47.25" hidden="1" x14ac:dyDescent="0.25">
      <c r="A95" s="86"/>
      <c r="B95" s="76"/>
      <c r="C95" s="90"/>
      <c r="D95" s="19" t="s">
        <v>5</v>
      </c>
      <c r="E95" s="18">
        <f>SUM(F95:N95)</f>
        <v>0</v>
      </c>
      <c r="F95" s="73">
        <v>0</v>
      </c>
      <c r="G95" s="74"/>
      <c r="H95" s="74"/>
      <c r="I95" s="74"/>
      <c r="J95" s="75"/>
      <c r="K95" s="20">
        <v>0</v>
      </c>
      <c r="L95" s="20">
        <v>0</v>
      </c>
      <c r="M95" s="23">
        <v>0</v>
      </c>
      <c r="N95" s="23">
        <v>0</v>
      </c>
      <c r="O95" s="71"/>
      <c r="P95" s="104"/>
      <c r="Q95" s="46"/>
      <c r="R95" s="46"/>
      <c r="S95" s="46"/>
      <c r="T95" s="46"/>
    </row>
    <row r="96" spans="1:20" hidden="1" x14ac:dyDescent="0.25">
      <c r="A96" s="86"/>
      <c r="B96" s="79" t="s">
        <v>190</v>
      </c>
      <c r="C96" s="67" t="s">
        <v>57</v>
      </c>
      <c r="D96" s="67" t="s">
        <v>57</v>
      </c>
      <c r="E96" s="59" t="s">
        <v>58</v>
      </c>
      <c r="F96" s="59" t="s">
        <v>276</v>
      </c>
      <c r="G96" s="63" t="s">
        <v>139</v>
      </c>
      <c r="H96" s="64"/>
      <c r="I96" s="64"/>
      <c r="J96" s="65"/>
      <c r="K96" s="66" t="s">
        <v>36</v>
      </c>
      <c r="L96" s="66" t="s">
        <v>245</v>
      </c>
      <c r="M96" s="59" t="s">
        <v>247</v>
      </c>
      <c r="N96" s="59" t="s">
        <v>248</v>
      </c>
      <c r="O96" s="71"/>
      <c r="P96" s="104"/>
      <c r="Q96" s="46"/>
      <c r="R96" s="46"/>
      <c r="S96" s="46"/>
      <c r="T96" s="46"/>
    </row>
    <row r="97" spans="1:20" ht="31.5" hidden="1" x14ac:dyDescent="0.25">
      <c r="A97" s="86"/>
      <c r="B97" s="80"/>
      <c r="C97" s="68"/>
      <c r="D97" s="68"/>
      <c r="E97" s="60"/>
      <c r="F97" s="60"/>
      <c r="G97" s="21" t="s">
        <v>127</v>
      </c>
      <c r="H97" s="21" t="s">
        <v>132</v>
      </c>
      <c r="I97" s="21" t="s">
        <v>128</v>
      </c>
      <c r="J97" s="21" t="s">
        <v>129</v>
      </c>
      <c r="K97" s="66"/>
      <c r="L97" s="66"/>
      <c r="M97" s="60"/>
      <c r="N97" s="60"/>
      <c r="O97" s="71"/>
      <c r="P97" s="104"/>
      <c r="Q97" s="46"/>
      <c r="R97" s="46"/>
      <c r="S97" s="46"/>
      <c r="T97" s="46"/>
    </row>
    <row r="98" spans="1:20" hidden="1" x14ac:dyDescent="0.25">
      <c r="A98" s="87"/>
      <c r="B98" s="81"/>
      <c r="C98" s="69"/>
      <c r="D98" s="69"/>
      <c r="E98" s="21" t="s">
        <v>57</v>
      </c>
      <c r="F98" s="22" t="s">
        <v>57</v>
      </c>
      <c r="G98" s="22" t="s">
        <v>57</v>
      </c>
      <c r="H98" s="22" t="s">
        <v>57</v>
      </c>
      <c r="I98" s="22" t="s">
        <v>57</v>
      </c>
      <c r="J98" s="22" t="s">
        <v>57</v>
      </c>
      <c r="K98" s="22" t="s">
        <v>57</v>
      </c>
      <c r="L98" s="22" t="s">
        <v>57</v>
      </c>
      <c r="M98" s="22" t="s">
        <v>57</v>
      </c>
      <c r="N98" s="22" t="s">
        <v>57</v>
      </c>
      <c r="O98" s="72"/>
      <c r="P98" s="104"/>
      <c r="Q98" s="46"/>
      <c r="R98" s="46"/>
      <c r="S98" s="46"/>
      <c r="T98" s="46"/>
    </row>
    <row r="99" spans="1:20" ht="15.75" hidden="1" customHeight="1" x14ac:dyDescent="0.25">
      <c r="A99" s="85" t="s">
        <v>11</v>
      </c>
      <c r="B99" s="76" t="s">
        <v>188</v>
      </c>
      <c r="C99" s="77" t="s">
        <v>279</v>
      </c>
      <c r="D99" s="16" t="s">
        <v>3</v>
      </c>
      <c r="E99" s="18">
        <f>SUM(F99:N99)</f>
        <v>0</v>
      </c>
      <c r="F99" s="82">
        <f>SUM(F100:F100)</f>
        <v>0</v>
      </c>
      <c r="G99" s="83"/>
      <c r="H99" s="83"/>
      <c r="I99" s="83"/>
      <c r="J99" s="84"/>
      <c r="K99" s="18">
        <f>SUM(K100:K100)</f>
        <v>0</v>
      </c>
      <c r="L99" s="18">
        <f>SUM(L100:L100)</f>
        <v>0</v>
      </c>
      <c r="M99" s="17">
        <f>M100</f>
        <v>0</v>
      </c>
      <c r="N99" s="17">
        <f>N100</f>
        <v>0</v>
      </c>
      <c r="O99" s="70" t="s">
        <v>14</v>
      </c>
      <c r="P99" s="104"/>
      <c r="Q99" s="46"/>
      <c r="R99" s="46"/>
      <c r="S99" s="46"/>
      <c r="T99" s="46"/>
    </row>
    <row r="100" spans="1:20" ht="47.25" hidden="1" x14ac:dyDescent="0.25">
      <c r="A100" s="86"/>
      <c r="B100" s="76"/>
      <c r="C100" s="90"/>
      <c r="D100" s="19" t="s">
        <v>5</v>
      </c>
      <c r="E100" s="18">
        <f>SUM(F100:N100)</f>
        <v>0</v>
      </c>
      <c r="F100" s="73">
        <v>0</v>
      </c>
      <c r="G100" s="74"/>
      <c r="H100" s="74"/>
      <c r="I100" s="74"/>
      <c r="J100" s="75"/>
      <c r="K100" s="20">
        <v>0</v>
      </c>
      <c r="L100" s="20">
        <v>0</v>
      </c>
      <c r="M100" s="23">
        <v>0</v>
      </c>
      <c r="N100" s="23">
        <v>0</v>
      </c>
      <c r="O100" s="71"/>
      <c r="P100" s="111"/>
      <c r="Q100" s="46"/>
      <c r="R100" s="46"/>
      <c r="S100" s="46"/>
      <c r="T100" s="46"/>
    </row>
    <row r="101" spans="1:20" ht="15.75" hidden="1" x14ac:dyDescent="0.25">
      <c r="A101" s="86"/>
      <c r="B101" s="79" t="s">
        <v>189</v>
      </c>
      <c r="C101" s="67" t="s">
        <v>57</v>
      </c>
      <c r="D101" s="67" t="s">
        <v>57</v>
      </c>
      <c r="E101" s="59" t="s">
        <v>58</v>
      </c>
      <c r="F101" s="59" t="s">
        <v>276</v>
      </c>
      <c r="G101" s="63" t="s">
        <v>139</v>
      </c>
      <c r="H101" s="64"/>
      <c r="I101" s="64"/>
      <c r="J101" s="65"/>
      <c r="K101" s="66" t="s">
        <v>36</v>
      </c>
      <c r="L101" s="66" t="s">
        <v>245</v>
      </c>
      <c r="M101" s="59" t="s">
        <v>247</v>
      </c>
      <c r="N101" s="59" t="s">
        <v>248</v>
      </c>
      <c r="O101" s="71"/>
      <c r="P101" s="111"/>
      <c r="Q101" s="46"/>
      <c r="R101" s="46"/>
      <c r="S101" s="46"/>
      <c r="T101" s="46"/>
    </row>
    <row r="102" spans="1:20" ht="31.5" hidden="1" x14ac:dyDescent="0.25">
      <c r="A102" s="86"/>
      <c r="B102" s="80"/>
      <c r="C102" s="68"/>
      <c r="D102" s="68"/>
      <c r="E102" s="60"/>
      <c r="F102" s="60"/>
      <c r="G102" s="21" t="s">
        <v>127</v>
      </c>
      <c r="H102" s="21" t="s">
        <v>132</v>
      </c>
      <c r="I102" s="21" t="s">
        <v>128</v>
      </c>
      <c r="J102" s="21" t="s">
        <v>129</v>
      </c>
      <c r="K102" s="66"/>
      <c r="L102" s="66"/>
      <c r="M102" s="60"/>
      <c r="N102" s="60"/>
      <c r="O102" s="71"/>
      <c r="P102" s="104"/>
      <c r="Q102" s="46"/>
      <c r="R102" s="46"/>
      <c r="S102" s="46"/>
      <c r="T102" s="46"/>
    </row>
    <row r="103" spans="1:20" hidden="1" x14ac:dyDescent="0.25">
      <c r="A103" s="87"/>
      <c r="B103" s="81"/>
      <c r="C103" s="69"/>
      <c r="D103" s="69"/>
      <c r="E103" s="22" t="s">
        <v>57</v>
      </c>
      <c r="F103" s="22" t="s">
        <v>57</v>
      </c>
      <c r="G103" s="22" t="s">
        <v>57</v>
      </c>
      <c r="H103" s="22" t="s">
        <v>57</v>
      </c>
      <c r="I103" s="143" t="s">
        <v>57</v>
      </c>
      <c r="J103" s="22" t="s">
        <v>57</v>
      </c>
      <c r="K103" s="22" t="s">
        <v>57</v>
      </c>
      <c r="L103" s="22" t="s">
        <v>57</v>
      </c>
      <c r="M103" s="22" t="s">
        <v>57</v>
      </c>
      <c r="N103" s="22" t="s">
        <v>57</v>
      </c>
      <c r="O103" s="72"/>
      <c r="P103" s="104"/>
      <c r="Q103" s="46"/>
      <c r="R103" s="46"/>
      <c r="S103" s="46"/>
      <c r="T103" s="46"/>
    </row>
    <row r="104" spans="1:20" ht="15.75" hidden="1" customHeight="1" x14ac:dyDescent="0.25">
      <c r="A104" s="95">
        <v>3</v>
      </c>
      <c r="B104" s="89" t="s">
        <v>298</v>
      </c>
      <c r="C104" s="139" t="s">
        <v>279</v>
      </c>
      <c r="D104" s="16" t="s">
        <v>3</v>
      </c>
      <c r="E104" s="18">
        <f t="shared" ref="E104:E110" si="8">SUM(F104:L104)</f>
        <v>0</v>
      </c>
      <c r="F104" s="82">
        <f>F106+F107+F105</f>
        <v>0</v>
      </c>
      <c r="G104" s="83"/>
      <c r="H104" s="83"/>
      <c r="I104" s="83"/>
      <c r="J104" s="84"/>
      <c r="K104" s="18">
        <f t="shared" ref="K104:L104" si="9">SUM(K105:K107)</f>
        <v>0</v>
      </c>
      <c r="L104" s="18">
        <f t="shared" si="9"/>
        <v>0</v>
      </c>
      <c r="M104" s="17">
        <f>M106+M107+M105</f>
        <v>0</v>
      </c>
      <c r="N104" s="17">
        <f>N106+N107+N105</f>
        <v>0</v>
      </c>
      <c r="O104" s="70" t="s">
        <v>14</v>
      </c>
      <c r="P104" s="104"/>
      <c r="Q104" s="46"/>
      <c r="R104" s="46"/>
      <c r="S104" s="46"/>
      <c r="T104" s="46"/>
    </row>
    <row r="105" spans="1:20" ht="31.5" hidden="1" customHeight="1" x14ac:dyDescent="0.25">
      <c r="A105" s="95"/>
      <c r="B105" s="89"/>
      <c r="C105" s="140"/>
      <c r="D105" s="16" t="s">
        <v>15</v>
      </c>
      <c r="E105" s="18">
        <f t="shared" si="8"/>
        <v>0</v>
      </c>
      <c r="F105" s="82">
        <v>0</v>
      </c>
      <c r="G105" s="83"/>
      <c r="H105" s="83"/>
      <c r="I105" s="83"/>
      <c r="J105" s="84"/>
      <c r="K105" s="18">
        <v>0</v>
      </c>
      <c r="L105" s="18">
        <v>0</v>
      </c>
      <c r="M105" s="17">
        <v>0</v>
      </c>
      <c r="N105" s="17">
        <v>0</v>
      </c>
      <c r="O105" s="71"/>
      <c r="P105" s="104"/>
      <c r="Q105" s="46"/>
      <c r="R105" s="46"/>
      <c r="S105" s="46"/>
      <c r="T105" s="46"/>
    </row>
    <row r="106" spans="1:20" ht="63" hidden="1" customHeight="1" x14ac:dyDescent="0.25">
      <c r="A106" s="95"/>
      <c r="B106" s="89"/>
      <c r="C106" s="140"/>
      <c r="D106" s="16" t="s">
        <v>5</v>
      </c>
      <c r="E106" s="18">
        <f t="shared" si="8"/>
        <v>0</v>
      </c>
      <c r="F106" s="82">
        <f>F109</f>
        <v>0</v>
      </c>
      <c r="G106" s="83"/>
      <c r="H106" s="83"/>
      <c r="I106" s="83"/>
      <c r="J106" s="84"/>
      <c r="K106" s="18">
        <f>K109</f>
        <v>0</v>
      </c>
      <c r="L106" s="18">
        <f>L109</f>
        <v>0</v>
      </c>
      <c r="M106" s="17">
        <v>0</v>
      </c>
      <c r="N106" s="17">
        <v>0</v>
      </c>
      <c r="O106" s="71"/>
      <c r="P106" s="111"/>
      <c r="Q106" s="106"/>
      <c r="R106" s="46"/>
      <c r="S106" s="46"/>
      <c r="T106" s="46"/>
    </row>
    <row r="107" spans="1:20" ht="15.75" hidden="1" customHeight="1" x14ac:dyDescent="0.25">
      <c r="A107" s="95"/>
      <c r="B107" s="89"/>
      <c r="C107" s="141"/>
      <c r="D107" s="57" t="s">
        <v>16</v>
      </c>
      <c r="E107" s="18">
        <f t="shared" si="8"/>
        <v>0</v>
      </c>
      <c r="F107" s="82">
        <f>F110</f>
        <v>0</v>
      </c>
      <c r="G107" s="83"/>
      <c r="H107" s="83"/>
      <c r="I107" s="83"/>
      <c r="J107" s="84"/>
      <c r="K107" s="18">
        <f t="shared" ref="K107:L107" si="10">K110</f>
        <v>0</v>
      </c>
      <c r="L107" s="18">
        <f t="shared" si="10"/>
        <v>0</v>
      </c>
      <c r="M107" s="17">
        <f>M110</f>
        <v>0</v>
      </c>
      <c r="N107" s="17">
        <f>N110</f>
        <v>0</v>
      </c>
      <c r="O107" s="72"/>
      <c r="P107" s="111"/>
      <c r="Q107" s="46"/>
      <c r="R107" s="46"/>
      <c r="S107" s="46"/>
      <c r="T107" s="46"/>
    </row>
    <row r="108" spans="1:20" ht="15.75" hidden="1" customHeight="1" x14ac:dyDescent="0.25">
      <c r="A108" s="85" t="s">
        <v>22</v>
      </c>
      <c r="B108" s="76" t="s">
        <v>297</v>
      </c>
      <c r="C108" s="77" t="s">
        <v>279</v>
      </c>
      <c r="D108" s="16" t="s">
        <v>3</v>
      </c>
      <c r="E108" s="18">
        <f t="shared" si="8"/>
        <v>0</v>
      </c>
      <c r="F108" s="82">
        <f>SUM(F109:J110)</f>
        <v>0</v>
      </c>
      <c r="G108" s="83"/>
      <c r="H108" s="83"/>
      <c r="I108" s="83"/>
      <c r="J108" s="84"/>
      <c r="K108" s="18">
        <f>SUM(K109:K110)</f>
        <v>0</v>
      </c>
      <c r="L108" s="18">
        <f>SUM(L109:L110)</f>
        <v>0</v>
      </c>
      <c r="M108" s="17">
        <f>SUM(M109:M110)</f>
        <v>0</v>
      </c>
      <c r="N108" s="17">
        <f>SUM(N109:N110)</f>
        <v>0</v>
      </c>
      <c r="O108" s="70" t="s">
        <v>14</v>
      </c>
      <c r="P108" s="111"/>
      <c r="Q108" s="46"/>
      <c r="R108" s="46"/>
      <c r="S108" s="46"/>
      <c r="T108" s="46"/>
    </row>
    <row r="109" spans="1:20" ht="47.25" hidden="1" customHeight="1" x14ac:dyDescent="0.25">
      <c r="A109" s="86"/>
      <c r="B109" s="76"/>
      <c r="C109" s="90"/>
      <c r="D109" s="19" t="s">
        <v>5</v>
      </c>
      <c r="E109" s="18">
        <f t="shared" si="8"/>
        <v>0</v>
      </c>
      <c r="F109" s="73">
        <v>0</v>
      </c>
      <c r="G109" s="74"/>
      <c r="H109" s="74"/>
      <c r="I109" s="74"/>
      <c r="J109" s="75"/>
      <c r="K109" s="20">
        <v>0</v>
      </c>
      <c r="L109" s="20">
        <v>0</v>
      </c>
      <c r="M109" s="23">
        <v>0</v>
      </c>
      <c r="N109" s="23">
        <v>0</v>
      </c>
      <c r="O109" s="71"/>
      <c r="P109" s="104"/>
      <c r="Q109" s="46"/>
      <c r="R109" s="46"/>
      <c r="S109" s="46"/>
      <c r="T109" s="46"/>
    </row>
    <row r="110" spans="1:20" ht="15.75" hidden="1" customHeight="1" x14ac:dyDescent="0.25">
      <c r="A110" s="86"/>
      <c r="B110" s="76"/>
      <c r="C110" s="78"/>
      <c r="D110" s="58" t="s">
        <v>16</v>
      </c>
      <c r="E110" s="18">
        <f t="shared" si="8"/>
        <v>0</v>
      </c>
      <c r="F110" s="73">
        <v>0</v>
      </c>
      <c r="G110" s="74"/>
      <c r="H110" s="74"/>
      <c r="I110" s="74"/>
      <c r="J110" s="75"/>
      <c r="K110" s="20">
        <v>0</v>
      </c>
      <c r="L110" s="20">
        <v>0</v>
      </c>
      <c r="M110" s="23">
        <v>0</v>
      </c>
      <c r="N110" s="23">
        <v>0</v>
      </c>
      <c r="O110" s="71"/>
      <c r="P110" s="104"/>
      <c r="Q110" s="46"/>
      <c r="R110" s="46"/>
      <c r="S110" s="46"/>
      <c r="T110" s="46"/>
    </row>
    <row r="111" spans="1:20" ht="15.75" hidden="1" customHeight="1" x14ac:dyDescent="0.25">
      <c r="A111" s="86"/>
      <c r="B111" s="79" t="s">
        <v>299</v>
      </c>
      <c r="C111" s="67" t="s">
        <v>57</v>
      </c>
      <c r="D111" s="67" t="s">
        <v>57</v>
      </c>
      <c r="E111" s="59" t="s">
        <v>58</v>
      </c>
      <c r="F111" s="59" t="s">
        <v>252</v>
      </c>
      <c r="G111" s="63" t="s">
        <v>139</v>
      </c>
      <c r="H111" s="64"/>
      <c r="I111" s="64"/>
      <c r="J111" s="65"/>
      <c r="K111" s="66" t="s">
        <v>36</v>
      </c>
      <c r="L111" s="66" t="s">
        <v>245</v>
      </c>
      <c r="M111" s="59" t="s">
        <v>249</v>
      </c>
      <c r="N111" s="59" t="s">
        <v>250</v>
      </c>
      <c r="O111" s="71"/>
      <c r="P111" s="104"/>
      <c r="Q111" s="46"/>
      <c r="R111" s="46"/>
      <c r="S111" s="46"/>
      <c r="T111" s="46"/>
    </row>
    <row r="112" spans="1:20" ht="31.5" hidden="1" customHeight="1" x14ac:dyDescent="0.25">
      <c r="A112" s="86"/>
      <c r="B112" s="80"/>
      <c r="C112" s="68"/>
      <c r="D112" s="68"/>
      <c r="E112" s="60"/>
      <c r="F112" s="60"/>
      <c r="G112" s="21" t="s">
        <v>127</v>
      </c>
      <c r="H112" s="21" t="s">
        <v>132</v>
      </c>
      <c r="I112" s="21" t="s">
        <v>128</v>
      </c>
      <c r="J112" s="21" t="s">
        <v>129</v>
      </c>
      <c r="K112" s="66"/>
      <c r="L112" s="66"/>
      <c r="M112" s="60"/>
      <c r="N112" s="60"/>
      <c r="O112" s="71"/>
      <c r="P112" s="104"/>
      <c r="Q112" s="46"/>
      <c r="R112" s="46"/>
      <c r="S112" s="46"/>
      <c r="T112" s="46"/>
    </row>
    <row r="113" spans="1:20" ht="12.75" hidden="1" customHeight="1" x14ac:dyDescent="0.25">
      <c r="A113" s="87"/>
      <c r="B113" s="81"/>
      <c r="C113" s="69"/>
      <c r="D113" s="69"/>
      <c r="E113" s="142" t="s">
        <v>57</v>
      </c>
      <c r="F113" s="143" t="s">
        <v>57</v>
      </c>
      <c r="G113" s="143" t="s">
        <v>57</v>
      </c>
      <c r="H113" s="143" t="s">
        <v>57</v>
      </c>
      <c r="I113" s="143" t="s">
        <v>57</v>
      </c>
      <c r="J113" s="143" t="s">
        <v>57</v>
      </c>
      <c r="K113" s="143" t="s">
        <v>57</v>
      </c>
      <c r="L113" s="143" t="s">
        <v>57</v>
      </c>
      <c r="M113" s="143" t="s">
        <v>57</v>
      </c>
      <c r="N113" s="143" t="s">
        <v>57</v>
      </c>
      <c r="O113" s="72"/>
      <c r="P113" s="104"/>
      <c r="Q113" s="46"/>
      <c r="R113" s="46"/>
      <c r="S113" s="46"/>
      <c r="T113" s="46"/>
    </row>
    <row r="114" spans="1:20" x14ac:dyDescent="0.25">
      <c r="A114" s="137" t="s">
        <v>13</v>
      </c>
      <c r="B114" s="137"/>
      <c r="C114" s="137"/>
      <c r="D114" s="16" t="s">
        <v>3</v>
      </c>
      <c r="E114" s="18">
        <f>SUM(F114:N114)</f>
        <v>163006.06355000002</v>
      </c>
      <c r="F114" s="82">
        <f>F116+F117+F115</f>
        <v>38630.111109999998</v>
      </c>
      <c r="G114" s="83"/>
      <c r="H114" s="83"/>
      <c r="I114" s="83"/>
      <c r="J114" s="84"/>
      <c r="K114" s="18">
        <f t="shared" ref="K114:L114" si="11">SUM(K115:K117)</f>
        <v>31093.988109999998</v>
      </c>
      <c r="L114" s="18">
        <f t="shared" si="11"/>
        <v>31093.988109999998</v>
      </c>
      <c r="M114" s="17">
        <f>M116+M117+M115</f>
        <v>31093.988109999998</v>
      </c>
      <c r="N114" s="17">
        <f>N116+N117+N115</f>
        <v>31093.988109999998</v>
      </c>
      <c r="O114" s="70"/>
      <c r="P114" s="104"/>
      <c r="Q114" s="46"/>
      <c r="R114" s="46"/>
      <c r="S114" s="46"/>
      <c r="T114" s="46"/>
    </row>
    <row r="115" spans="1:20" ht="31.5" x14ac:dyDescent="0.25">
      <c r="A115" s="137"/>
      <c r="B115" s="137"/>
      <c r="C115" s="137"/>
      <c r="D115" s="16" t="s">
        <v>15</v>
      </c>
      <c r="E115" s="18">
        <f t="shared" ref="E115:E117" si="12">SUM(F115:N115)</f>
        <v>0</v>
      </c>
      <c r="F115" s="82">
        <f>F50</f>
        <v>0</v>
      </c>
      <c r="G115" s="83"/>
      <c r="H115" s="83"/>
      <c r="I115" s="83"/>
      <c r="J115" s="84"/>
      <c r="K115" s="18">
        <f>K50</f>
        <v>0</v>
      </c>
      <c r="L115" s="18">
        <f>L50</f>
        <v>0</v>
      </c>
      <c r="M115" s="17">
        <f>M50</f>
        <v>0</v>
      </c>
      <c r="N115" s="17">
        <f>N50</f>
        <v>0</v>
      </c>
      <c r="O115" s="71"/>
      <c r="P115" s="104"/>
      <c r="Q115" s="46"/>
      <c r="R115" s="46"/>
      <c r="S115" s="46"/>
      <c r="T115" s="46"/>
    </row>
    <row r="116" spans="1:20" ht="63" x14ac:dyDescent="0.25">
      <c r="A116" s="137"/>
      <c r="B116" s="137"/>
      <c r="C116" s="137"/>
      <c r="D116" s="16" t="s">
        <v>5</v>
      </c>
      <c r="E116" s="18">
        <f t="shared" si="12"/>
        <v>155006.06355000002</v>
      </c>
      <c r="F116" s="82">
        <f>F51+F76</f>
        <v>37030.111109999998</v>
      </c>
      <c r="G116" s="83"/>
      <c r="H116" s="83"/>
      <c r="I116" s="83"/>
      <c r="J116" s="84"/>
      <c r="K116" s="18">
        <f t="shared" ref="K116:N117" si="13">K51+K76</f>
        <v>29493.988109999998</v>
      </c>
      <c r="L116" s="18">
        <f t="shared" si="13"/>
        <v>29493.988109999998</v>
      </c>
      <c r="M116" s="17">
        <f t="shared" si="13"/>
        <v>29493.988109999998</v>
      </c>
      <c r="N116" s="17">
        <f t="shared" si="13"/>
        <v>29493.988109999998</v>
      </c>
      <c r="O116" s="71"/>
      <c r="P116" s="104"/>
      <c r="Q116" s="46"/>
      <c r="R116" s="46"/>
      <c r="S116" s="46"/>
      <c r="T116" s="46"/>
    </row>
    <row r="117" spans="1:20" x14ac:dyDescent="0.25">
      <c r="A117" s="137"/>
      <c r="B117" s="137"/>
      <c r="C117" s="137"/>
      <c r="D117" s="57" t="s">
        <v>16</v>
      </c>
      <c r="E117" s="18">
        <f t="shared" si="12"/>
        <v>8000</v>
      </c>
      <c r="F117" s="82">
        <f>F52+F77</f>
        <v>1600</v>
      </c>
      <c r="G117" s="83"/>
      <c r="H117" s="83"/>
      <c r="I117" s="83"/>
      <c r="J117" s="84"/>
      <c r="K117" s="18">
        <f t="shared" si="13"/>
        <v>1600</v>
      </c>
      <c r="L117" s="18">
        <f t="shared" si="13"/>
        <v>1600</v>
      </c>
      <c r="M117" s="17">
        <f t="shared" si="13"/>
        <v>1600</v>
      </c>
      <c r="N117" s="17">
        <f t="shared" si="13"/>
        <v>1600</v>
      </c>
      <c r="O117" s="72"/>
      <c r="P117" s="104"/>
      <c r="Q117" s="46"/>
      <c r="R117" s="46"/>
      <c r="S117" s="46"/>
      <c r="T117" s="46"/>
    </row>
    <row r="118" spans="1:20" x14ac:dyDescent="0.25">
      <c r="A118" s="138" t="s">
        <v>156</v>
      </c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04"/>
      <c r="Q118" s="46"/>
      <c r="R118" s="46"/>
      <c r="S118" s="46"/>
      <c r="T118" s="46"/>
    </row>
    <row r="119" spans="1:20" ht="15.75" customHeight="1" x14ac:dyDescent="0.25">
      <c r="A119" s="95">
        <v>1</v>
      </c>
      <c r="B119" s="89" t="s">
        <v>134</v>
      </c>
      <c r="C119" s="139" t="s">
        <v>279</v>
      </c>
      <c r="D119" s="16" t="s">
        <v>3</v>
      </c>
      <c r="E119" s="18">
        <f>SUM(F119:N119)</f>
        <v>485123.61172999989</v>
      </c>
      <c r="F119" s="82">
        <f>F120+F121+F122+F123</f>
        <v>98101.890849999996</v>
      </c>
      <c r="G119" s="83"/>
      <c r="H119" s="83"/>
      <c r="I119" s="83"/>
      <c r="J119" s="84"/>
      <c r="K119" s="18">
        <f>SUM(K120:K123)</f>
        <v>98161.276429999984</v>
      </c>
      <c r="L119" s="18">
        <f>SUM(L120:L123)</f>
        <v>98242.197669999994</v>
      </c>
      <c r="M119" s="17">
        <f>M120+M121+M122+M123</f>
        <v>95309.123389999993</v>
      </c>
      <c r="N119" s="17">
        <f>N120+N121+N122+N123</f>
        <v>95309.123389999993</v>
      </c>
      <c r="O119" s="70" t="s">
        <v>18</v>
      </c>
      <c r="P119" s="104"/>
      <c r="Q119" s="46"/>
      <c r="R119" s="46"/>
      <c r="S119" s="46"/>
      <c r="T119" s="46"/>
    </row>
    <row r="120" spans="1:20" ht="31.5" x14ac:dyDescent="0.25">
      <c r="A120" s="95"/>
      <c r="B120" s="89"/>
      <c r="C120" s="140"/>
      <c r="D120" s="16" t="s">
        <v>19</v>
      </c>
      <c r="E120" s="18">
        <f t="shared" ref="E120:E125" si="14">SUM(F120:N120)</f>
        <v>2647.75371</v>
      </c>
      <c r="F120" s="82">
        <f>F137</f>
        <v>903.29271000000006</v>
      </c>
      <c r="G120" s="83"/>
      <c r="H120" s="83"/>
      <c r="I120" s="83"/>
      <c r="J120" s="84"/>
      <c r="K120" s="18">
        <f t="shared" ref="K120:L120" si="15">K137</f>
        <v>887.01522999999997</v>
      </c>
      <c r="L120" s="18">
        <f t="shared" si="15"/>
        <v>857.44577000000004</v>
      </c>
      <c r="M120" s="17">
        <f>M137</f>
        <v>0</v>
      </c>
      <c r="N120" s="17">
        <f>N137</f>
        <v>0</v>
      </c>
      <c r="O120" s="71"/>
      <c r="P120" s="112"/>
      <c r="Q120" s="46"/>
      <c r="R120" s="46"/>
      <c r="S120" s="46"/>
      <c r="T120" s="46"/>
    </row>
    <row r="121" spans="1:20" ht="31.5" x14ac:dyDescent="0.25">
      <c r="A121" s="95"/>
      <c r="B121" s="89"/>
      <c r="C121" s="140"/>
      <c r="D121" s="16" t="s">
        <v>15</v>
      </c>
      <c r="E121" s="18">
        <f t="shared" si="14"/>
        <v>2687.7590399999999</v>
      </c>
      <c r="F121" s="82">
        <f>F138+F144</f>
        <v>833.80864999999994</v>
      </c>
      <c r="G121" s="83"/>
      <c r="H121" s="83"/>
      <c r="I121" s="83"/>
      <c r="J121" s="84"/>
      <c r="K121" s="18">
        <f>K138+K144</f>
        <v>887.02395999999999</v>
      </c>
      <c r="L121" s="18">
        <f t="shared" ref="L121:N121" si="16">L138+L144</f>
        <v>966.92642999999998</v>
      </c>
      <c r="M121" s="18">
        <f t="shared" si="16"/>
        <v>0</v>
      </c>
      <c r="N121" s="18">
        <f t="shared" si="16"/>
        <v>0</v>
      </c>
      <c r="O121" s="71"/>
      <c r="P121" s="104"/>
      <c r="Q121" s="46"/>
      <c r="R121" s="46"/>
      <c r="S121" s="46"/>
      <c r="T121" s="46"/>
    </row>
    <row r="122" spans="1:20" ht="63" x14ac:dyDescent="0.25">
      <c r="A122" s="95"/>
      <c r="B122" s="89"/>
      <c r="C122" s="140"/>
      <c r="D122" s="16" t="s">
        <v>5</v>
      </c>
      <c r="E122" s="18">
        <f t="shared" si="14"/>
        <v>468155.31017999991</v>
      </c>
      <c r="F122" s="82">
        <f>F125+F132+F139+F145</f>
        <v>94038.23173</v>
      </c>
      <c r="G122" s="83"/>
      <c r="H122" s="83"/>
      <c r="I122" s="83"/>
      <c r="J122" s="84"/>
      <c r="K122" s="18">
        <f>K125+K132+K139+K145</f>
        <v>94060.679479999992</v>
      </c>
      <c r="L122" s="18">
        <f t="shared" ref="L122:N122" si="17">L125+L132+L139+L145</f>
        <v>94091.26771</v>
      </c>
      <c r="M122" s="18">
        <f t="shared" si="17"/>
        <v>92982.565629999997</v>
      </c>
      <c r="N122" s="18">
        <f t="shared" si="17"/>
        <v>92982.565629999997</v>
      </c>
      <c r="O122" s="71"/>
      <c r="P122" s="104"/>
      <c r="Q122" s="46"/>
      <c r="R122" s="46"/>
      <c r="S122" s="46"/>
      <c r="T122" s="46"/>
    </row>
    <row r="123" spans="1:20" x14ac:dyDescent="0.25">
      <c r="A123" s="95"/>
      <c r="B123" s="89"/>
      <c r="C123" s="141"/>
      <c r="D123" s="57" t="s">
        <v>16</v>
      </c>
      <c r="E123" s="18">
        <f t="shared" si="14"/>
        <v>11632.7888</v>
      </c>
      <c r="F123" s="82">
        <f>F126</f>
        <v>2326.5577600000001</v>
      </c>
      <c r="G123" s="83"/>
      <c r="H123" s="83"/>
      <c r="I123" s="83"/>
      <c r="J123" s="84"/>
      <c r="K123" s="18">
        <f>K126</f>
        <v>2326.5577600000001</v>
      </c>
      <c r="L123" s="18">
        <f t="shared" ref="L123" si="18">L126</f>
        <v>2326.5577600000001</v>
      </c>
      <c r="M123" s="17">
        <f>M126</f>
        <v>2326.5577600000001</v>
      </c>
      <c r="N123" s="17">
        <f>N126</f>
        <v>2326.5577600000001</v>
      </c>
      <c r="O123" s="72"/>
      <c r="P123" s="104"/>
      <c r="Q123" s="46"/>
      <c r="R123" s="46"/>
      <c r="S123" s="46"/>
      <c r="T123" s="46"/>
    </row>
    <row r="124" spans="1:20" ht="15.75" customHeight="1" x14ac:dyDescent="0.25">
      <c r="A124" s="146" t="s">
        <v>6</v>
      </c>
      <c r="B124" s="76" t="s">
        <v>300</v>
      </c>
      <c r="C124" s="88" t="s">
        <v>279</v>
      </c>
      <c r="D124" s="16" t="s">
        <v>3</v>
      </c>
      <c r="E124" s="18">
        <f t="shared" si="14"/>
        <v>469045.61694999994</v>
      </c>
      <c r="F124" s="82">
        <f>F125+F126</f>
        <v>93809.123389999993</v>
      </c>
      <c r="G124" s="83"/>
      <c r="H124" s="83"/>
      <c r="I124" s="83"/>
      <c r="J124" s="84"/>
      <c r="K124" s="18">
        <f>SUM(K125:K126)</f>
        <v>93809.123389999993</v>
      </c>
      <c r="L124" s="18">
        <f>SUM(L125:L126)</f>
        <v>93809.123389999993</v>
      </c>
      <c r="M124" s="17">
        <f>M125+M126</f>
        <v>93809.123389999993</v>
      </c>
      <c r="N124" s="17">
        <f>N125+N126</f>
        <v>93809.123389999993</v>
      </c>
      <c r="O124" s="70" t="s">
        <v>18</v>
      </c>
      <c r="P124" s="104"/>
      <c r="Q124" s="46"/>
      <c r="R124" s="46"/>
      <c r="S124" s="46"/>
      <c r="T124" s="46"/>
    </row>
    <row r="125" spans="1:20" ht="47.25" x14ac:dyDescent="0.25">
      <c r="A125" s="147"/>
      <c r="B125" s="76"/>
      <c r="C125" s="88"/>
      <c r="D125" s="19" t="s">
        <v>5</v>
      </c>
      <c r="E125" s="18">
        <f t="shared" si="14"/>
        <v>457412.82814999996</v>
      </c>
      <c r="F125" s="73">
        <v>91482.565629999997</v>
      </c>
      <c r="G125" s="74"/>
      <c r="H125" s="74"/>
      <c r="I125" s="74"/>
      <c r="J125" s="75"/>
      <c r="K125" s="20">
        <v>91482.565629999997</v>
      </c>
      <c r="L125" s="20">
        <v>91482.565629999997</v>
      </c>
      <c r="M125" s="20">
        <v>91482.565629999997</v>
      </c>
      <c r="N125" s="20">
        <v>91482.565629999997</v>
      </c>
      <c r="O125" s="71"/>
      <c r="P125" s="104"/>
      <c r="Q125" s="46"/>
      <c r="R125" s="46"/>
      <c r="S125" s="46"/>
      <c r="T125" s="46"/>
    </row>
    <row r="126" spans="1:20" x14ac:dyDescent="0.25">
      <c r="A126" s="147"/>
      <c r="B126" s="76"/>
      <c r="C126" s="88"/>
      <c r="D126" s="58" t="s">
        <v>16</v>
      </c>
      <c r="E126" s="18">
        <f>SUM(F126:N126)</f>
        <v>11632.7888</v>
      </c>
      <c r="F126" s="73">
        <v>2326.5577600000001</v>
      </c>
      <c r="G126" s="74"/>
      <c r="H126" s="74"/>
      <c r="I126" s="74"/>
      <c r="J126" s="75"/>
      <c r="K126" s="20">
        <v>2326.5577600000001</v>
      </c>
      <c r="L126" s="20">
        <v>2326.5577600000001</v>
      </c>
      <c r="M126" s="20">
        <v>2326.5577600000001</v>
      </c>
      <c r="N126" s="20">
        <v>2326.5577600000001</v>
      </c>
      <c r="O126" s="71"/>
      <c r="P126" s="104"/>
      <c r="Q126" s="46"/>
      <c r="R126" s="46"/>
      <c r="S126" s="46"/>
      <c r="T126" s="46"/>
    </row>
    <row r="127" spans="1:20" x14ac:dyDescent="0.25">
      <c r="A127" s="147"/>
      <c r="B127" s="79" t="s">
        <v>243</v>
      </c>
      <c r="C127" s="67" t="s">
        <v>57</v>
      </c>
      <c r="D127" s="67" t="s">
        <v>57</v>
      </c>
      <c r="E127" s="59" t="s">
        <v>58</v>
      </c>
      <c r="F127" s="59" t="s">
        <v>275</v>
      </c>
      <c r="G127" s="63" t="s">
        <v>139</v>
      </c>
      <c r="H127" s="64"/>
      <c r="I127" s="64"/>
      <c r="J127" s="65"/>
      <c r="K127" s="66" t="s">
        <v>36</v>
      </c>
      <c r="L127" s="66" t="s">
        <v>245</v>
      </c>
      <c r="M127" s="59" t="s">
        <v>247</v>
      </c>
      <c r="N127" s="59" t="s">
        <v>248</v>
      </c>
      <c r="O127" s="71"/>
      <c r="P127" s="104"/>
      <c r="Q127" s="46"/>
      <c r="R127" s="46"/>
      <c r="S127" s="46"/>
      <c r="T127" s="46"/>
    </row>
    <row r="128" spans="1:20" ht="31.5" x14ac:dyDescent="0.25">
      <c r="A128" s="147"/>
      <c r="B128" s="80"/>
      <c r="C128" s="68"/>
      <c r="D128" s="68"/>
      <c r="E128" s="60"/>
      <c r="F128" s="60"/>
      <c r="G128" s="21" t="s">
        <v>127</v>
      </c>
      <c r="H128" s="21" t="s">
        <v>132</v>
      </c>
      <c r="I128" s="21" t="s">
        <v>128</v>
      </c>
      <c r="J128" s="21" t="s">
        <v>129</v>
      </c>
      <c r="K128" s="66"/>
      <c r="L128" s="66"/>
      <c r="M128" s="60"/>
      <c r="N128" s="60"/>
      <c r="O128" s="71"/>
      <c r="P128" s="104"/>
      <c r="Q128" s="46"/>
      <c r="R128" s="46"/>
      <c r="S128" s="46"/>
      <c r="T128" s="46"/>
    </row>
    <row r="129" spans="1:20" ht="88.5" customHeight="1" x14ac:dyDescent="0.25">
      <c r="A129" s="148"/>
      <c r="B129" s="81"/>
      <c r="C129" s="69"/>
      <c r="D129" s="69"/>
      <c r="E129" s="142">
        <v>100</v>
      </c>
      <c r="F129" s="143">
        <v>100</v>
      </c>
      <c r="G129" s="143">
        <v>25</v>
      </c>
      <c r="H129" s="143">
        <v>50</v>
      </c>
      <c r="I129" s="143">
        <v>75</v>
      </c>
      <c r="J129" s="143">
        <v>100</v>
      </c>
      <c r="K129" s="143">
        <v>100</v>
      </c>
      <c r="L129" s="143">
        <v>100</v>
      </c>
      <c r="M129" s="143">
        <v>100</v>
      </c>
      <c r="N129" s="143">
        <v>100</v>
      </c>
      <c r="O129" s="72"/>
      <c r="P129" s="104"/>
      <c r="Q129" s="46"/>
      <c r="R129" s="46"/>
      <c r="S129" s="46"/>
      <c r="T129" s="46"/>
    </row>
    <row r="130" spans="1:20" ht="15.75" customHeight="1" x14ac:dyDescent="0.25">
      <c r="A130" s="146" t="s">
        <v>7</v>
      </c>
      <c r="B130" s="76" t="s">
        <v>283</v>
      </c>
      <c r="C130" s="88" t="s">
        <v>279</v>
      </c>
      <c r="D130" s="16" t="s">
        <v>3</v>
      </c>
      <c r="E130" s="18">
        <f>SUM(F130:N130)</f>
        <v>7500</v>
      </c>
      <c r="F130" s="82">
        <f>F131+F132</f>
        <v>1500</v>
      </c>
      <c r="G130" s="83"/>
      <c r="H130" s="83"/>
      <c r="I130" s="83"/>
      <c r="J130" s="84"/>
      <c r="K130" s="18">
        <f>SUM(K131:K132)</f>
        <v>1500</v>
      </c>
      <c r="L130" s="18">
        <f>SUM(L131:L132)</f>
        <v>1500</v>
      </c>
      <c r="M130" s="17">
        <f>M131+M132</f>
        <v>1500</v>
      </c>
      <c r="N130" s="17">
        <f>N131+N132</f>
        <v>1500</v>
      </c>
      <c r="O130" s="70" t="s">
        <v>18</v>
      </c>
      <c r="P130" s="104"/>
      <c r="Q130" s="46"/>
      <c r="R130" s="46"/>
      <c r="S130" s="46"/>
      <c r="T130" s="46"/>
    </row>
    <row r="131" spans="1:20" ht="14.25" hidden="1" customHeight="1" outlineLevel="1" x14ac:dyDescent="0.25">
      <c r="A131" s="147"/>
      <c r="B131" s="76"/>
      <c r="C131" s="88"/>
      <c r="D131" s="19" t="s">
        <v>15</v>
      </c>
      <c r="E131" s="18">
        <f t="shared" ref="E131:E132" si="19">SUM(F131:N131)</f>
        <v>0</v>
      </c>
      <c r="F131" s="23">
        <v>0</v>
      </c>
      <c r="G131" s="149">
        <v>0</v>
      </c>
      <c r="H131" s="149">
        <v>0</v>
      </c>
      <c r="I131" s="149">
        <v>0</v>
      </c>
      <c r="J131" s="149">
        <v>0</v>
      </c>
      <c r="K131" s="20">
        <v>0</v>
      </c>
      <c r="L131" s="20">
        <v>0</v>
      </c>
      <c r="M131" s="23">
        <v>0</v>
      </c>
      <c r="N131" s="23">
        <v>0</v>
      </c>
      <c r="O131" s="71"/>
      <c r="P131" s="104"/>
      <c r="Q131" s="46"/>
      <c r="R131" s="46"/>
      <c r="S131" s="46"/>
      <c r="T131" s="46"/>
    </row>
    <row r="132" spans="1:20" ht="47.25" collapsed="1" x14ac:dyDescent="0.25">
      <c r="A132" s="147"/>
      <c r="B132" s="76"/>
      <c r="C132" s="88"/>
      <c r="D132" s="19" t="s">
        <v>5</v>
      </c>
      <c r="E132" s="18">
        <f t="shared" si="19"/>
        <v>7500</v>
      </c>
      <c r="F132" s="73">
        <v>1500</v>
      </c>
      <c r="G132" s="74"/>
      <c r="H132" s="74"/>
      <c r="I132" s="74"/>
      <c r="J132" s="75"/>
      <c r="K132" s="20">
        <v>1500</v>
      </c>
      <c r="L132" s="20">
        <v>1500</v>
      </c>
      <c r="M132" s="20">
        <v>1500</v>
      </c>
      <c r="N132" s="20">
        <v>1500</v>
      </c>
      <c r="O132" s="71"/>
      <c r="P132" s="113"/>
      <c r="Q132" s="46"/>
      <c r="R132" s="46"/>
      <c r="S132" s="46"/>
      <c r="T132" s="46"/>
    </row>
    <row r="133" spans="1:20" x14ac:dyDescent="0.25">
      <c r="A133" s="147"/>
      <c r="B133" s="79" t="s">
        <v>284</v>
      </c>
      <c r="C133" s="67" t="s">
        <v>57</v>
      </c>
      <c r="D133" s="67" t="s">
        <v>57</v>
      </c>
      <c r="E133" s="59" t="s">
        <v>58</v>
      </c>
      <c r="F133" s="59" t="s">
        <v>253</v>
      </c>
      <c r="G133" s="63" t="s">
        <v>139</v>
      </c>
      <c r="H133" s="64"/>
      <c r="I133" s="64"/>
      <c r="J133" s="65"/>
      <c r="K133" s="66" t="s">
        <v>36</v>
      </c>
      <c r="L133" s="66" t="s">
        <v>245</v>
      </c>
      <c r="M133" s="59" t="s">
        <v>247</v>
      </c>
      <c r="N133" s="59" t="s">
        <v>248</v>
      </c>
      <c r="O133" s="71"/>
      <c r="P133" s="104"/>
      <c r="Q133" s="46"/>
      <c r="R133" s="46"/>
      <c r="S133" s="46"/>
      <c r="T133" s="46"/>
    </row>
    <row r="134" spans="1:20" ht="31.5" x14ac:dyDescent="0.25">
      <c r="A134" s="147"/>
      <c r="B134" s="80"/>
      <c r="C134" s="68"/>
      <c r="D134" s="68"/>
      <c r="E134" s="60"/>
      <c r="F134" s="60"/>
      <c r="G134" s="21" t="s">
        <v>127</v>
      </c>
      <c r="H134" s="21" t="s">
        <v>132</v>
      </c>
      <c r="I134" s="21" t="s">
        <v>128</v>
      </c>
      <c r="J134" s="21" t="s">
        <v>129</v>
      </c>
      <c r="K134" s="66"/>
      <c r="L134" s="66"/>
      <c r="M134" s="60"/>
      <c r="N134" s="60"/>
      <c r="O134" s="71"/>
      <c r="P134" s="104"/>
      <c r="Q134" s="46"/>
      <c r="R134" s="46"/>
      <c r="S134" s="46"/>
      <c r="T134" s="46"/>
    </row>
    <row r="135" spans="1:20" ht="35.25" customHeight="1" x14ac:dyDescent="0.25">
      <c r="A135" s="148"/>
      <c r="B135" s="81"/>
      <c r="C135" s="69"/>
      <c r="D135" s="69"/>
      <c r="E135" s="142">
        <v>1</v>
      </c>
      <c r="F135" s="143">
        <v>1</v>
      </c>
      <c r="G135" s="143" t="s">
        <v>57</v>
      </c>
      <c r="H135" s="143" t="s">
        <v>57</v>
      </c>
      <c r="I135" s="143" t="s">
        <v>57</v>
      </c>
      <c r="J135" s="143">
        <v>1</v>
      </c>
      <c r="K135" s="143">
        <v>1</v>
      </c>
      <c r="L135" s="143">
        <v>1</v>
      </c>
      <c r="M135" s="143">
        <v>1</v>
      </c>
      <c r="N135" s="143">
        <v>1</v>
      </c>
      <c r="O135" s="72"/>
      <c r="P135" s="114"/>
      <c r="Q135" s="46"/>
      <c r="R135" s="46"/>
      <c r="S135" s="46"/>
      <c r="T135" s="46"/>
    </row>
    <row r="136" spans="1:20" ht="15.75" customHeight="1" x14ac:dyDescent="0.25">
      <c r="A136" s="146" t="s">
        <v>17</v>
      </c>
      <c r="B136" s="76" t="s">
        <v>41</v>
      </c>
      <c r="C136" s="76" t="s">
        <v>279</v>
      </c>
      <c r="D136" s="16" t="s">
        <v>3</v>
      </c>
      <c r="E136" s="18">
        <f>SUM(F136:N136)</f>
        <v>8577.9947800000009</v>
      </c>
      <c r="F136" s="82">
        <f>F137+F138+F139</f>
        <v>2792.76746</v>
      </c>
      <c r="G136" s="83"/>
      <c r="H136" s="83"/>
      <c r="I136" s="83"/>
      <c r="J136" s="84"/>
      <c r="K136" s="18">
        <f>SUM(K137:K139)</f>
        <v>2852.1530400000001</v>
      </c>
      <c r="L136" s="18">
        <f>SUM(L137:L139)</f>
        <v>2933.0742799999998</v>
      </c>
      <c r="M136" s="17">
        <f>M137+M138+M139</f>
        <v>0</v>
      </c>
      <c r="N136" s="17">
        <f>N137+N138+N139</f>
        <v>0</v>
      </c>
      <c r="O136" s="70" t="s">
        <v>18</v>
      </c>
      <c r="P136" s="115"/>
      <c r="Q136" s="46"/>
      <c r="R136" s="46"/>
      <c r="S136" s="46"/>
      <c r="T136" s="46"/>
    </row>
    <row r="137" spans="1:20" ht="31.5" x14ac:dyDescent="0.25">
      <c r="A137" s="147"/>
      <c r="B137" s="76"/>
      <c r="C137" s="76"/>
      <c r="D137" s="19" t="s">
        <v>19</v>
      </c>
      <c r="E137" s="18">
        <f t="shared" ref="E137:E138" si="20">SUM(F137:N137)</f>
        <v>2647.75371</v>
      </c>
      <c r="F137" s="73">
        <v>903.29271000000006</v>
      </c>
      <c r="G137" s="74"/>
      <c r="H137" s="74"/>
      <c r="I137" s="74"/>
      <c r="J137" s="75"/>
      <c r="K137" s="20">
        <v>887.01522999999997</v>
      </c>
      <c r="L137" s="20">
        <v>857.44577000000004</v>
      </c>
      <c r="M137" s="20">
        <v>0</v>
      </c>
      <c r="N137" s="20">
        <v>0</v>
      </c>
      <c r="O137" s="71"/>
      <c r="P137" s="116"/>
      <c r="Q137" s="107"/>
      <c r="R137" s="107"/>
      <c r="S137" s="46"/>
      <c r="T137" s="46"/>
    </row>
    <row r="138" spans="1:20" ht="31.5" x14ac:dyDescent="0.25">
      <c r="A138" s="147"/>
      <c r="B138" s="76"/>
      <c r="C138" s="76"/>
      <c r="D138" s="19" t="s">
        <v>15</v>
      </c>
      <c r="E138" s="18">
        <f t="shared" si="20"/>
        <v>2687.7590399999999</v>
      </c>
      <c r="F138" s="73">
        <v>833.80864999999994</v>
      </c>
      <c r="G138" s="74"/>
      <c r="H138" s="74"/>
      <c r="I138" s="74"/>
      <c r="J138" s="75"/>
      <c r="K138" s="20">
        <v>887.02395999999999</v>
      </c>
      <c r="L138" s="20">
        <v>966.92642999999998</v>
      </c>
      <c r="M138" s="20">
        <v>0</v>
      </c>
      <c r="N138" s="20">
        <v>0</v>
      </c>
      <c r="O138" s="71"/>
      <c r="P138" s="107"/>
      <c r="Q138" s="107"/>
      <c r="R138" s="107"/>
      <c r="S138" s="46"/>
      <c r="T138" s="46"/>
    </row>
    <row r="139" spans="1:20" ht="47.25" x14ac:dyDescent="0.25">
      <c r="A139" s="147"/>
      <c r="B139" s="76"/>
      <c r="C139" s="76"/>
      <c r="D139" s="19" t="s">
        <v>5</v>
      </c>
      <c r="E139" s="18">
        <f>SUM(F139:N139)</f>
        <v>3242.4820300000001</v>
      </c>
      <c r="F139" s="73">
        <v>1055.6660999999999</v>
      </c>
      <c r="G139" s="74"/>
      <c r="H139" s="74"/>
      <c r="I139" s="74"/>
      <c r="J139" s="75"/>
      <c r="K139" s="20">
        <v>1078.11385</v>
      </c>
      <c r="L139" s="20">
        <v>1108.70208</v>
      </c>
      <c r="M139" s="20">
        <v>0</v>
      </c>
      <c r="N139" s="20">
        <v>0</v>
      </c>
      <c r="O139" s="71"/>
      <c r="P139" s="104"/>
      <c r="Q139" s="107"/>
      <c r="R139" s="107"/>
      <c r="S139" s="46"/>
      <c r="T139" s="46"/>
    </row>
    <row r="140" spans="1:20" x14ac:dyDescent="0.25">
      <c r="A140" s="147"/>
      <c r="B140" s="79" t="s">
        <v>242</v>
      </c>
      <c r="C140" s="67" t="s">
        <v>57</v>
      </c>
      <c r="D140" s="67" t="s">
        <v>57</v>
      </c>
      <c r="E140" s="59" t="s">
        <v>58</v>
      </c>
      <c r="F140" s="59" t="s">
        <v>274</v>
      </c>
      <c r="G140" s="63" t="s">
        <v>139</v>
      </c>
      <c r="H140" s="64"/>
      <c r="I140" s="64"/>
      <c r="J140" s="65"/>
      <c r="K140" s="66" t="s">
        <v>36</v>
      </c>
      <c r="L140" s="66" t="s">
        <v>245</v>
      </c>
      <c r="M140" s="59" t="s">
        <v>247</v>
      </c>
      <c r="N140" s="59" t="s">
        <v>248</v>
      </c>
      <c r="O140" s="71"/>
      <c r="P140" s="104"/>
      <c r="Q140" s="46"/>
      <c r="R140" s="46"/>
      <c r="S140" s="46"/>
      <c r="T140" s="46"/>
    </row>
    <row r="141" spans="1:20" ht="31.5" x14ac:dyDescent="0.25">
      <c r="A141" s="147"/>
      <c r="B141" s="80"/>
      <c r="C141" s="68"/>
      <c r="D141" s="68"/>
      <c r="E141" s="60"/>
      <c r="F141" s="60"/>
      <c r="G141" s="21" t="s">
        <v>127</v>
      </c>
      <c r="H141" s="21" t="s">
        <v>132</v>
      </c>
      <c r="I141" s="21" t="s">
        <v>128</v>
      </c>
      <c r="J141" s="21" t="s">
        <v>129</v>
      </c>
      <c r="K141" s="66"/>
      <c r="L141" s="66"/>
      <c r="M141" s="60"/>
      <c r="N141" s="60"/>
      <c r="O141" s="71"/>
      <c r="P141" s="104"/>
      <c r="Q141" s="46"/>
      <c r="R141" s="46"/>
      <c r="S141" s="46"/>
      <c r="T141" s="46"/>
    </row>
    <row r="142" spans="1:20" x14ac:dyDescent="0.25">
      <c r="A142" s="148"/>
      <c r="B142" s="80"/>
      <c r="C142" s="69"/>
      <c r="D142" s="69"/>
      <c r="E142" s="142">
        <v>1</v>
      </c>
      <c r="F142" s="143">
        <v>1</v>
      </c>
      <c r="G142" s="143" t="s">
        <v>57</v>
      </c>
      <c r="H142" s="143" t="s">
        <v>57</v>
      </c>
      <c r="I142" s="143" t="s">
        <v>57</v>
      </c>
      <c r="J142" s="143">
        <v>1</v>
      </c>
      <c r="K142" s="143">
        <v>1</v>
      </c>
      <c r="L142" s="143">
        <v>1</v>
      </c>
      <c r="M142" s="143">
        <v>1</v>
      </c>
      <c r="N142" s="143">
        <v>1</v>
      </c>
      <c r="O142" s="72"/>
      <c r="P142" s="104"/>
      <c r="Q142" s="46"/>
      <c r="R142" s="46"/>
      <c r="S142" s="46"/>
      <c r="T142" s="46"/>
    </row>
    <row r="143" spans="1:20" ht="15.75" hidden="1" customHeight="1" x14ac:dyDescent="0.25">
      <c r="A143" s="150" t="s">
        <v>97</v>
      </c>
      <c r="B143" s="79" t="s">
        <v>161</v>
      </c>
      <c r="C143" s="77" t="s">
        <v>167</v>
      </c>
      <c r="D143" s="16" t="s">
        <v>3</v>
      </c>
      <c r="E143" s="18">
        <f>SUM(F143:N143)</f>
        <v>0</v>
      </c>
      <c r="F143" s="82">
        <f>SUM(F144:J144)</f>
        <v>0</v>
      </c>
      <c r="G143" s="83"/>
      <c r="H143" s="83"/>
      <c r="I143" s="83"/>
      <c r="J143" s="84"/>
      <c r="K143" s="18">
        <f>SUM(K144:K144)</f>
        <v>0</v>
      </c>
      <c r="L143" s="18">
        <f>SUM(L144:L144)</f>
        <v>0</v>
      </c>
      <c r="M143" s="17">
        <f>SUM(M144:M144)</f>
        <v>0</v>
      </c>
      <c r="N143" s="17">
        <f>SUM(N144:N144)</f>
        <v>0</v>
      </c>
      <c r="O143" s="70" t="s">
        <v>18</v>
      </c>
      <c r="P143" s="104"/>
      <c r="Q143" s="46"/>
      <c r="R143" s="46"/>
      <c r="S143" s="46"/>
      <c r="T143" s="46"/>
    </row>
    <row r="144" spans="1:20" ht="31.5" hidden="1" x14ac:dyDescent="0.25">
      <c r="A144" s="151"/>
      <c r="B144" s="80"/>
      <c r="C144" s="90"/>
      <c r="D144" s="19" t="s">
        <v>15</v>
      </c>
      <c r="E144" s="18">
        <f t="shared" ref="E144" si="21">SUM(F144:N144)</f>
        <v>0</v>
      </c>
      <c r="F144" s="73">
        <v>0</v>
      </c>
      <c r="G144" s="74"/>
      <c r="H144" s="74"/>
      <c r="I144" s="74"/>
      <c r="J144" s="75"/>
      <c r="K144" s="20">
        <v>0</v>
      </c>
      <c r="L144" s="20">
        <v>0</v>
      </c>
      <c r="M144" s="23">
        <v>0</v>
      </c>
      <c r="N144" s="23">
        <v>0</v>
      </c>
      <c r="O144" s="71"/>
      <c r="P144" s="104"/>
      <c r="Q144" s="46"/>
      <c r="R144" s="46"/>
      <c r="S144" s="46"/>
      <c r="T144" s="46"/>
    </row>
    <row r="145" spans="1:20" ht="47.25" hidden="1" x14ac:dyDescent="0.25">
      <c r="A145" s="151"/>
      <c r="B145" s="81"/>
      <c r="C145" s="78"/>
      <c r="D145" s="19" t="s">
        <v>5</v>
      </c>
      <c r="E145" s="18">
        <f>SUM(F145:N145)</f>
        <v>0</v>
      </c>
      <c r="F145" s="73">
        <v>0</v>
      </c>
      <c r="G145" s="74"/>
      <c r="H145" s="74"/>
      <c r="I145" s="74"/>
      <c r="J145" s="75"/>
      <c r="K145" s="20">
        <v>0</v>
      </c>
      <c r="L145" s="20">
        <v>0</v>
      </c>
      <c r="M145" s="23">
        <v>0</v>
      </c>
      <c r="N145" s="23">
        <v>0</v>
      </c>
      <c r="O145" s="71"/>
      <c r="P145" s="104"/>
      <c r="Q145" s="46"/>
      <c r="R145" s="46"/>
      <c r="S145" s="46"/>
      <c r="T145" s="46"/>
    </row>
    <row r="146" spans="1:20" hidden="1" x14ac:dyDescent="0.25">
      <c r="A146" s="86"/>
      <c r="B146" s="79" t="s">
        <v>234</v>
      </c>
      <c r="C146" s="67" t="s">
        <v>57</v>
      </c>
      <c r="D146" s="67" t="s">
        <v>57</v>
      </c>
      <c r="E146" s="59" t="s">
        <v>58</v>
      </c>
      <c r="F146" s="59" t="s">
        <v>273</v>
      </c>
      <c r="G146" s="63" t="s">
        <v>139</v>
      </c>
      <c r="H146" s="64"/>
      <c r="I146" s="64"/>
      <c r="J146" s="65"/>
      <c r="K146" s="66" t="s">
        <v>36</v>
      </c>
      <c r="L146" s="66" t="s">
        <v>245</v>
      </c>
      <c r="M146" s="59" t="s">
        <v>247</v>
      </c>
      <c r="N146" s="59" t="s">
        <v>248</v>
      </c>
      <c r="O146" s="71"/>
      <c r="P146" s="104"/>
      <c r="Q146" s="46"/>
      <c r="R146" s="46"/>
      <c r="S146" s="46"/>
      <c r="T146" s="46"/>
    </row>
    <row r="147" spans="1:20" ht="31.5" hidden="1" x14ac:dyDescent="0.25">
      <c r="A147" s="86"/>
      <c r="B147" s="80"/>
      <c r="C147" s="68"/>
      <c r="D147" s="68"/>
      <c r="E147" s="60"/>
      <c r="F147" s="60"/>
      <c r="G147" s="21" t="s">
        <v>127</v>
      </c>
      <c r="H147" s="21" t="s">
        <v>132</v>
      </c>
      <c r="I147" s="21" t="s">
        <v>128</v>
      </c>
      <c r="J147" s="21" t="s">
        <v>129</v>
      </c>
      <c r="K147" s="66"/>
      <c r="L147" s="66"/>
      <c r="M147" s="60"/>
      <c r="N147" s="60"/>
      <c r="O147" s="71"/>
      <c r="P147" s="104"/>
      <c r="Q147" s="46"/>
      <c r="R147" s="46"/>
      <c r="S147" s="46"/>
      <c r="T147" s="46"/>
    </row>
    <row r="148" spans="1:20" ht="105.75" hidden="1" customHeight="1" x14ac:dyDescent="0.25">
      <c r="A148" s="87"/>
      <c r="B148" s="81"/>
      <c r="C148" s="69"/>
      <c r="D148" s="69"/>
      <c r="E148" s="14">
        <v>95.94</v>
      </c>
      <c r="F148" s="144" t="s">
        <v>57</v>
      </c>
      <c r="G148" s="152" t="s">
        <v>57</v>
      </c>
      <c r="H148" s="152" t="s">
        <v>57</v>
      </c>
      <c r="I148" s="152" t="s">
        <v>57</v>
      </c>
      <c r="J148" s="152" t="s">
        <v>57</v>
      </c>
      <c r="K148" s="22" t="s">
        <v>57</v>
      </c>
      <c r="L148" s="22" t="s">
        <v>57</v>
      </c>
      <c r="M148" s="22" t="s">
        <v>57</v>
      </c>
      <c r="N148" s="22" t="s">
        <v>57</v>
      </c>
      <c r="O148" s="72"/>
      <c r="P148" s="104"/>
      <c r="Q148" s="46"/>
      <c r="R148" s="46"/>
      <c r="S148" s="46"/>
      <c r="T148" s="46"/>
    </row>
    <row r="149" spans="1:20" ht="15.75" hidden="1" customHeight="1" x14ac:dyDescent="0.25">
      <c r="A149" s="146" t="s">
        <v>191</v>
      </c>
      <c r="B149" s="76" t="s">
        <v>192</v>
      </c>
      <c r="C149" s="76" t="s">
        <v>168</v>
      </c>
      <c r="D149" s="16" t="s">
        <v>3</v>
      </c>
      <c r="E149" s="18">
        <f>SUM(F149:L149)</f>
        <v>0</v>
      </c>
      <c r="F149" s="82">
        <f>F150+F151+F152</f>
        <v>0</v>
      </c>
      <c r="G149" s="83"/>
      <c r="H149" s="83"/>
      <c r="I149" s="83"/>
      <c r="J149" s="84"/>
      <c r="K149" s="18">
        <f>SUM(K150:K152)</f>
        <v>0</v>
      </c>
      <c r="L149" s="18">
        <f>SUM(L150:L152)</f>
        <v>0</v>
      </c>
      <c r="M149" s="17">
        <f>M150+M151+M152</f>
        <v>0</v>
      </c>
      <c r="N149" s="17">
        <f>N150+N151+N152</f>
        <v>0</v>
      </c>
      <c r="O149" s="70" t="s">
        <v>18</v>
      </c>
      <c r="P149" s="104"/>
      <c r="Q149" s="46"/>
      <c r="R149" s="46"/>
      <c r="S149" s="46"/>
      <c r="T149" s="46"/>
    </row>
    <row r="150" spans="1:20" ht="31.5" hidden="1" customHeight="1" x14ac:dyDescent="0.25">
      <c r="A150" s="147"/>
      <c r="B150" s="76"/>
      <c r="C150" s="76"/>
      <c r="D150" s="19" t="s">
        <v>19</v>
      </c>
      <c r="E150" s="18">
        <f>SUM(F150:L150)</f>
        <v>0</v>
      </c>
      <c r="F150" s="73">
        <v>0</v>
      </c>
      <c r="G150" s="74"/>
      <c r="H150" s="74"/>
      <c r="I150" s="74"/>
      <c r="J150" s="75"/>
      <c r="K150" s="20">
        <v>0</v>
      </c>
      <c r="L150" s="20">
        <v>0</v>
      </c>
      <c r="M150" s="23">
        <v>0</v>
      </c>
      <c r="N150" s="23">
        <v>0</v>
      </c>
      <c r="O150" s="71"/>
      <c r="P150" s="111"/>
      <c r="Q150" s="46"/>
      <c r="R150" s="46"/>
      <c r="S150" s="46"/>
      <c r="T150" s="46"/>
    </row>
    <row r="151" spans="1:20" ht="31.5" hidden="1" customHeight="1" x14ac:dyDescent="0.25">
      <c r="A151" s="147"/>
      <c r="B151" s="76"/>
      <c r="C151" s="76"/>
      <c r="D151" s="19" t="s">
        <v>15</v>
      </c>
      <c r="E151" s="18">
        <f>SUM(F151:L151)</f>
        <v>0</v>
      </c>
      <c r="F151" s="73">
        <v>0</v>
      </c>
      <c r="G151" s="74"/>
      <c r="H151" s="74"/>
      <c r="I151" s="74"/>
      <c r="J151" s="75"/>
      <c r="K151" s="20">
        <v>0</v>
      </c>
      <c r="L151" s="20">
        <v>0</v>
      </c>
      <c r="M151" s="23">
        <v>0</v>
      </c>
      <c r="N151" s="23">
        <v>0</v>
      </c>
      <c r="O151" s="71"/>
      <c r="P151" s="111"/>
      <c r="Q151" s="46"/>
      <c r="R151" s="46"/>
      <c r="S151" s="46"/>
      <c r="T151" s="46"/>
    </row>
    <row r="152" spans="1:20" ht="47.25" hidden="1" customHeight="1" x14ac:dyDescent="0.25">
      <c r="A152" s="147"/>
      <c r="B152" s="76"/>
      <c r="C152" s="76"/>
      <c r="D152" s="19" t="s">
        <v>5</v>
      </c>
      <c r="E152" s="18">
        <f>SUM(F152:L152)</f>
        <v>0</v>
      </c>
      <c r="F152" s="73">
        <v>0</v>
      </c>
      <c r="G152" s="74"/>
      <c r="H152" s="74"/>
      <c r="I152" s="74"/>
      <c r="J152" s="75"/>
      <c r="K152" s="20">
        <v>0</v>
      </c>
      <c r="L152" s="20">
        <v>0</v>
      </c>
      <c r="M152" s="23">
        <v>0</v>
      </c>
      <c r="N152" s="23">
        <v>0</v>
      </c>
      <c r="O152" s="71"/>
      <c r="P152" s="111"/>
      <c r="Q152" s="46"/>
      <c r="R152" s="46"/>
      <c r="S152" s="46"/>
      <c r="T152" s="46"/>
    </row>
    <row r="153" spans="1:20" ht="15.75" hidden="1" customHeight="1" x14ac:dyDescent="0.25">
      <c r="A153" s="147"/>
      <c r="B153" s="79" t="s">
        <v>193</v>
      </c>
      <c r="C153" s="67" t="s">
        <v>57</v>
      </c>
      <c r="D153" s="67" t="s">
        <v>57</v>
      </c>
      <c r="E153" s="59" t="s">
        <v>58</v>
      </c>
      <c r="F153" s="59" t="s">
        <v>172</v>
      </c>
      <c r="G153" s="63" t="s">
        <v>139</v>
      </c>
      <c r="H153" s="64"/>
      <c r="I153" s="64"/>
      <c r="J153" s="65"/>
      <c r="K153" s="66" t="s">
        <v>35</v>
      </c>
      <c r="L153" s="66" t="s">
        <v>36</v>
      </c>
      <c r="M153" s="59" t="s">
        <v>2</v>
      </c>
      <c r="N153" s="59" t="s">
        <v>2</v>
      </c>
      <c r="O153" s="71"/>
      <c r="P153" s="111"/>
      <c r="Q153" s="46"/>
      <c r="R153" s="46"/>
      <c r="S153" s="46"/>
      <c r="T153" s="46"/>
    </row>
    <row r="154" spans="1:20" ht="31.5" hidden="1" customHeight="1" x14ac:dyDescent="0.25">
      <c r="A154" s="147"/>
      <c r="B154" s="80"/>
      <c r="C154" s="68"/>
      <c r="D154" s="68"/>
      <c r="E154" s="60"/>
      <c r="F154" s="60"/>
      <c r="G154" s="21" t="s">
        <v>127</v>
      </c>
      <c r="H154" s="21" t="s">
        <v>132</v>
      </c>
      <c r="I154" s="21" t="s">
        <v>128</v>
      </c>
      <c r="J154" s="21" t="s">
        <v>129</v>
      </c>
      <c r="K154" s="66"/>
      <c r="L154" s="66"/>
      <c r="M154" s="60"/>
      <c r="N154" s="60"/>
      <c r="O154" s="71"/>
      <c r="P154" s="111"/>
      <c r="Q154" s="46"/>
      <c r="R154" s="46"/>
      <c r="S154" s="46"/>
      <c r="T154" s="46"/>
    </row>
    <row r="155" spans="1:20" ht="15.75" hidden="1" customHeight="1" x14ac:dyDescent="0.25">
      <c r="A155" s="148"/>
      <c r="B155" s="80"/>
      <c r="C155" s="69"/>
      <c r="D155" s="69"/>
      <c r="E155" s="142" t="s">
        <v>57</v>
      </c>
      <c r="F155" s="143" t="s">
        <v>57</v>
      </c>
      <c r="G155" s="143" t="s">
        <v>57</v>
      </c>
      <c r="H155" s="143" t="s">
        <v>57</v>
      </c>
      <c r="I155" s="143" t="s">
        <v>57</v>
      </c>
      <c r="J155" s="143" t="s">
        <v>57</v>
      </c>
      <c r="K155" s="143" t="s">
        <v>57</v>
      </c>
      <c r="L155" s="143" t="s">
        <v>57</v>
      </c>
      <c r="M155" s="143" t="s">
        <v>57</v>
      </c>
      <c r="N155" s="143" t="s">
        <v>57</v>
      </c>
      <c r="O155" s="72"/>
      <c r="P155" s="104"/>
      <c r="Q155" s="46"/>
      <c r="R155" s="46"/>
      <c r="S155" s="46"/>
      <c r="T155" s="46"/>
    </row>
    <row r="156" spans="1:20" ht="15.75" customHeight="1" x14ac:dyDescent="0.25">
      <c r="A156" s="139">
        <v>2</v>
      </c>
      <c r="B156" s="153" t="s">
        <v>232</v>
      </c>
      <c r="C156" s="139" t="s">
        <v>279</v>
      </c>
      <c r="D156" s="16" t="s">
        <v>3</v>
      </c>
      <c r="E156" s="18">
        <f>SUM(F156:N156)</f>
        <v>688.875</v>
      </c>
      <c r="F156" s="82">
        <f>F157+F158</f>
        <v>137.77500000000001</v>
      </c>
      <c r="G156" s="83"/>
      <c r="H156" s="83"/>
      <c r="I156" s="83"/>
      <c r="J156" s="84"/>
      <c r="K156" s="18">
        <f t="shared" ref="K156:L156" si="22">SUM(K157:K158)</f>
        <v>137.77500000000001</v>
      </c>
      <c r="L156" s="18">
        <f t="shared" si="22"/>
        <v>137.77500000000001</v>
      </c>
      <c r="M156" s="17">
        <f>M157+M158</f>
        <v>137.77500000000001</v>
      </c>
      <c r="N156" s="17">
        <f>N157+N158</f>
        <v>137.77500000000001</v>
      </c>
      <c r="O156" s="70" t="s">
        <v>18</v>
      </c>
      <c r="P156" s="104"/>
      <c r="Q156" s="46"/>
      <c r="R156" s="46"/>
      <c r="S156" s="46"/>
      <c r="T156" s="46"/>
    </row>
    <row r="157" spans="1:20" ht="63" x14ac:dyDescent="0.25">
      <c r="A157" s="140"/>
      <c r="B157" s="154"/>
      <c r="C157" s="140"/>
      <c r="D157" s="16" t="s">
        <v>5</v>
      </c>
      <c r="E157" s="18">
        <f t="shared" ref="E157:E160" si="23">SUM(F157:N157)</f>
        <v>0</v>
      </c>
      <c r="F157" s="82">
        <f>F160+F166+F171</f>
        <v>0</v>
      </c>
      <c r="G157" s="83"/>
      <c r="H157" s="83"/>
      <c r="I157" s="83"/>
      <c r="J157" s="84"/>
      <c r="K157" s="18">
        <f t="shared" ref="K157:L157" si="24">K160+K166+K171</f>
        <v>0</v>
      </c>
      <c r="L157" s="18">
        <f t="shared" si="24"/>
        <v>0</v>
      </c>
      <c r="M157" s="17">
        <f>M160+M166+M171</f>
        <v>0</v>
      </c>
      <c r="N157" s="17">
        <f>N160+N166+N171</f>
        <v>0</v>
      </c>
      <c r="O157" s="71"/>
      <c r="P157" s="104"/>
      <c r="Q157" s="46"/>
      <c r="R157" s="46"/>
      <c r="S157" s="46"/>
      <c r="T157" s="46"/>
    </row>
    <row r="158" spans="1:20" x14ac:dyDescent="0.25">
      <c r="A158" s="141"/>
      <c r="B158" s="155"/>
      <c r="C158" s="141"/>
      <c r="D158" s="156" t="s">
        <v>16</v>
      </c>
      <c r="E158" s="18">
        <f t="shared" si="23"/>
        <v>688.875</v>
      </c>
      <c r="F158" s="82">
        <f>F161</f>
        <v>137.77500000000001</v>
      </c>
      <c r="G158" s="83"/>
      <c r="H158" s="83"/>
      <c r="I158" s="83"/>
      <c r="J158" s="84"/>
      <c r="K158" s="18">
        <f t="shared" ref="K158:L158" si="25">K161</f>
        <v>137.77500000000001</v>
      </c>
      <c r="L158" s="18">
        <f t="shared" si="25"/>
        <v>137.77500000000001</v>
      </c>
      <c r="M158" s="17">
        <f>M161</f>
        <v>137.77500000000001</v>
      </c>
      <c r="N158" s="17">
        <f>N161</f>
        <v>137.77500000000001</v>
      </c>
      <c r="O158" s="72"/>
      <c r="P158" s="104"/>
      <c r="Q158" s="46"/>
      <c r="R158" s="46"/>
      <c r="S158" s="46"/>
      <c r="T158" s="46"/>
    </row>
    <row r="159" spans="1:20" ht="15.75" customHeight="1" x14ac:dyDescent="0.25">
      <c r="A159" s="146" t="s">
        <v>9</v>
      </c>
      <c r="B159" s="79" t="s">
        <v>75</v>
      </c>
      <c r="C159" s="77" t="s">
        <v>279</v>
      </c>
      <c r="D159" s="16" t="s">
        <v>3</v>
      </c>
      <c r="E159" s="18">
        <f t="shared" si="23"/>
        <v>688.875</v>
      </c>
      <c r="F159" s="82">
        <f>SUM(F160:J161)</f>
        <v>137.77500000000001</v>
      </c>
      <c r="G159" s="83"/>
      <c r="H159" s="83"/>
      <c r="I159" s="83"/>
      <c r="J159" s="84"/>
      <c r="K159" s="18">
        <f t="shared" ref="K159:L159" si="26">SUM(K160:K161)</f>
        <v>137.77500000000001</v>
      </c>
      <c r="L159" s="18">
        <f t="shared" si="26"/>
        <v>137.77500000000001</v>
      </c>
      <c r="M159" s="17">
        <f>M160+M161</f>
        <v>137.77500000000001</v>
      </c>
      <c r="N159" s="17">
        <f>N160+N161</f>
        <v>137.77500000000001</v>
      </c>
      <c r="O159" s="70" t="s">
        <v>18</v>
      </c>
      <c r="P159" s="104"/>
      <c r="Q159" s="46"/>
      <c r="R159" s="46"/>
      <c r="S159" s="46"/>
      <c r="T159" s="46"/>
    </row>
    <row r="160" spans="1:20" ht="47.25" x14ac:dyDescent="0.25">
      <c r="A160" s="147"/>
      <c r="B160" s="80"/>
      <c r="C160" s="90"/>
      <c r="D160" s="19" t="s">
        <v>5</v>
      </c>
      <c r="E160" s="18">
        <f t="shared" si="23"/>
        <v>0</v>
      </c>
      <c r="F160" s="73">
        <v>0</v>
      </c>
      <c r="G160" s="74"/>
      <c r="H160" s="74"/>
      <c r="I160" s="74"/>
      <c r="J160" s="75"/>
      <c r="K160" s="20">
        <v>0</v>
      </c>
      <c r="L160" s="20">
        <v>0</v>
      </c>
      <c r="M160" s="23">
        <v>0</v>
      </c>
      <c r="N160" s="23">
        <v>0</v>
      </c>
      <c r="O160" s="71"/>
      <c r="P160" s="104"/>
      <c r="Q160" s="46"/>
      <c r="R160" s="46"/>
      <c r="S160" s="46"/>
      <c r="T160" s="46"/>
    </row>
    <row r="161" spans="1:20" x14ac:dyDescent="0.25">
      <c r="A161" s="147"/>
      <c r="B161" s="81"/>
      <c r="C161" s="78"/>
      <c r="D161" s="157" t="s">
        <v>16</v>
      </c>
      <c r="E161" s="18">
        <f>SUM(F161:N161)</f>
        <v>688.875</v>
      </c>
      <c r="F161" s="73">
        <v>137.77500000000001</v>
      </c>
      <c r="G161" s="74"/>
      <c r="H161" s="74"/>
      <c r="I161" s="74"/>
      <c r="J161" s="75"/>
      <c r="K161" s="20">
        <v>137.77500000000001</v>
      </c>
      <c r="L161" s="20">
        <v>137.77500000000001</v>
      </c>
      <c r="M161" s="20">
        <v>137.77500000000001</v>
      </c>
      <c r="N161" s="20">
        <v>137.77500000000001</v>
      </c>
      <c r="O161" s="71"/>
      <c r="P161" s="104"/>
      <c r="Q161" s="46"/>
      <c r="R161" s="46"/>
      <c r="S161" s="46"/>
      <c r="T161" s="46"/>
    </row>
    <row r="162" spans="1:20" x14ac:dyDescent="0.25">
      <c r="A162" s="147"/>
      <c r="B162" s="79" t="s">
        <v>285</v>
      </c>
      <c r="C162" s="67" t="s">
        <v>57</v>
      </c>
      <c r="D162" s="67" t="s">
        <v>57</v>
      </c>
      <c r="E162" s="59" t="s">
        <v>58</v>
      </c>
      <c r="F162" s="59" t="s">
        <v>272</v>
      </c>
      <c r="G162" s="63" t="s">
        <v>139</v>
      </c>
      <c r="H162" s="64"/>
      <c r="I162" s="64"/>
      <c r="J162" s="65"/>
      <c r="K162" s="66" t="s">
        <v>36</v>
      </c>
      <c r="L162" s="66" t="s">
        <v>245</v>
      </c>
      <c r="M162" s="59" t="s">
        <v>247</v>
      </c>
      <c r="N162" s="59" t="s">
        <v>248</v>
      </c>
      <c r="O162" s="71"/>
      <c r="P162" s="104"/>
      <c r="Q162" s="46"/>
      <c r="R162" s="46"/>
      <c r="S162" s="46"/>
      <c r="T162" s="46"/>
    </row>
    <row r="163" spans="1:20" ht="31.5" x14ac:dyDescent="0.25">
      <c r="A163" s="147"/>
      <c r="B163" s="80"/>
      <c r="C163" s="68"/>
      <c r="D163" s="68"/>
      <c r="E163" s="60"/>
      <c r="F163" s="60"/>
      <c r="G163" s="21" t="s">
        <v>127</v>
      </c>
      <c r="H163" s="21" t="s">
        <v>132</v>
      </c>
      <c r="I163" s="21" t="s">
        <v>128</v>
      </c>
      <c r="J163" s="21" t="s">
        <v>129</v>
      </c>
      <c r="K163" s="66"/>
      <c r="L163" s="66"/>
      <c r="M163" s="60"/>
      <c r="N163" s="60"/>
      <c r="O163" s="71"/>
      <c r="P163" s="117"/>
      <c r="Q163" s="46"/>
      <c r="R163" s="46"/>
      <c r="S163" s="46"/>
      <c r="T163" s="46"/>
    </row>
    <row r="164" spans="1:20" ht="24" customHeight="1" x14ac:dyDescent="0.25">
      <c r="A164" s="148"/>
      <c r="B164" s="81"/>
      <c r="C164" s="69"/>
      <c r="D164" s="69"/>
      <c r="E164" s="142" t="s">
        <v>57</v>
      </c>
      <c r="F164" s="143" t="s">
        <v>57</v>
      </c>
      <c r="G164" s="143" t="s">
        <v>57</v>
      </c>
      <c r="H164" s="143" t="s">
        <v>57</v>
      </c>
      <c r="I164" s="143" t="s">
        <v>57</v>
      </c>
      <c r="J164" s="143" t="s">
        <v>57</v>
      </c>
      <c r="K164" s="143" t="s">
        <v>57</v>
      </c>
      <c r="L164" s="143" t="s">
        <v>57</v>
      </c>
      <c r="M164" s="143" t="s">
        <v>57</v>
      </c>
      <c r="N164" s="143" t="s">
        <v>57</v>
      </c>
      <c r="O164" s="72"/>
      <c r="P164" s="104"/>
      <c r="Q164" s="46"/>
      <c r="R164" s="46"/>
      <c r="S164" s="46"/>
      <c r="T164" s="46"/>
    </row>
    <row r="165" spans="1:20" ht="12.75" hidden="1" customHeight="1" x14ac:dyDescent="0.25">
      <c r="A165" s="146" t="s">
        <v>10</v>
      </c>
      <c r="B165" s="76" t="s">
        <v>76</v>
      </c>
      <c r="C165" s="88" t="s">
        <v>167</v>
      </c>
      <c r="D165" s="16" t="s">
        <v>3</v>
      </c>
      <c r="E165" s="18">
        <f>SUM(F165:L165)</f>
        <v>0</v>
      </c>
      <c r="F165" s="82">
        <f>SUM(F166:F166)</f>
        <v>0</v>
      </c>
      <c r="G165" s="83"/>
      <c r="H165" s="83"/>
      <c r="I165" s="83"/>
      <c r="J165" s="84"/>
      <c r="K165" s="18">
        <f>SUM(K166:K166)</f>
        <v>0</v>
      </c>
      <c r="L165" s="18">
        <f>SUM(L166:L166)</f>
        <v>0</v>
      </c>
      <c r="M165" s="17">
        <f>M166</f>
        <v>0</v>
      </c>
      <c r="N165" s="17">
        <f>N166</f>
        <v>0</v>
      </c>
      <c r="O165" s="70" t="s">
        <v>18</v>
      </c>
      <c r="P165" s="104"/>
      <c r="Q165" s="46"/>
      <c r="R165" s="46"/>
      <c r="S165" s="46"/>
      <c r="T165" s="46"/>
    </row>
    <row r="166" spans="1:20" ht="20.25" hidden="1" customHeight="1" x14ac:dyDescent="0.25">
      <c r="A166" s="147"/>
      <c r="B166" s="76"/>
      <c r="C166" s="88"/>
      <c r="D166" s="19" t="s">
        <v>5</v>
      </c>
      <c r="E166" s="18">
        <f>SUM(F166:L166)</f>
        <v>0</v>
      </c>
      <c r="F166" s="73">
        <v>0</v>
      </c>
      <c r="G166" s="74"/>
      <c r="H166" s="74"/>
      <c r="I166" s="74"/>
      <c r="J166" s="75"/>
      <c r="K166" s="20">
        <v>0</v>
      </c>
      <c r="L166" s="20">
        <v>0</v>
      </c>
      <c r="M166" s="23">
        <v>0</v>
      </c>
      <c r="N166" s="23">
        <v>0</v>
      </c>
      <c r="O166" s="71"/>
      <c r="P166" s="104"/>
      <c r="Q166" s="46"/>
      <c r="R166" s="46"/>
      <c r="S166" s="46"/>
      <c r="T166" s="46"/>
    </row>
    <row r="167" spans="1:20" ht="9" hidden="1" customHeight="1" outlineLevel="1" x14ac:dyDescent="0.25">
      <c r="A167" s="147"/>
      <c r="B167" s="79" t="s">
        <v>20</v>
      </c>
      <c r="C167" s="67" t="s">
        <v>37</v>
      </c>
      <c r="D167" s="67" t="s">
        <v>57</v>
      </c>
      <c r="E167" s="59" t="s">
        <v>58</v>
      </c>
      <c r="F167" s="59" t="s">
        <v>182</v>
      </c>
      <c r="G167" s="63" t="s">
        <v>139</v>
      </c>
      <c r="H167" s="64"/>
      <c r="I167" s="64"/>
      <c r="J167" s="65"/>
      <c r="K167" s="66" t="s">
        <v>35</v>
      </c>
      <c r="L167" s="66" t="s">
        <v>36</v>
      </c>
      <c r="M167" s="59" t="s">
        <v>59</v>
      </c>
      <c r="N167" s="59" t="s">
        <v>59</v>
      </c>
      <c r="O167" s="71"/>
      <c r="P167" s="104"/>
      <c r="Q167" s="46"/>
      <c r="R167" s="46"/>
      <c r="S167" s="46"/>
      <c r="T167" s="46"/>
    </row>
    <row r="168" spans="1:20" ht="12.75" hidden="1" customHeight="1" outlineLevel="1" x14ac:dyDescent="0.25">
      <c r="A168" s="147"/>
      <c r="B168" s="80"/>
      <c r="C168" s="68"/>
      <c r="D168" s="68"/>
      <c r="E168" s="60"/>
      <c r="F168" s="60"/>
      <c r="G168" s="21" t="s">
        <v>127</v>
      </c>
      <c r="H168" s="21" t="s">
        <v>132</v>
      </c>
      <c r="I168" s="21" t="s">
        <v>128</v>
      </c>
      <c r="J168" s="21" t="s">
        <v>129</v>
      </c>
      <c r="K168" s="66"/>
      <c r="L168" s="66"/>
      <c r="M168" s="60"/>
      <c r="N168" s="60"/>
      <c r="O168" s="71"/>
      <c r="P168" s="104"/>
      <c r="Q168" s="46"/>
      <c r="R168" s="46"/>
      <c r="S168" s="46"/>
      <c r="T168" s="46"/>
    </row>
    <row r="169" spans="1:20" ht="6.75" hidden="1" customHeight="1" outlineLevel="1" x14ac:dyDescent="0.25">
      <c r="A169" s="148"/>
      <c r="B169" s="81"/>
      <c r="C169" s="69"/>
      <c r="D169" s="69"/>
      <c r="E169" s="142" t="s">
        <v>57</v>
      </c>
      <c r="F169" s="143" t="s">
        <v>57</v>
      </c>
      <c r="G169" s="143" t="s">
        <v>57</v>
      </c>
      <c r="H169" s="143" t="s">
        <v>57</v>
      </c>
      <c r="I169" s="143" t="s">
        <v>57</v>
      </c>
      <c r="J169" s="143" t="s">
        <v>57</v>
      </c>
      <c r="K169" s="143" t="s">
        <v>57</v>
      </c>
      <c r="L169" s="143" t="s">
        <v>57</v>
      </c>
      <c r="M169" s="143" t="s">
        <v>57</v>
      </c>
      <c r="N169" s="143" t="s">
        <v>57</v>
      </c>
      <c r="O169" s="72"/>
      <c r="P169" s="104"/>
      <c r="Q169" s="46"/>
      <c r="R169" s="46"/>
      <c r="S169" s="46"/>
      <c r="T169" s="46"/>
    </row>
    <row r="170" spans="1:20" ht="15.75" hidden="1" customHeight="1" collapsed="1" x14ac:dyDescent="0.25">
      <c r="A170" s="146" t="s">
        <v>10</v>
      </c>
      <c r="B170" s="76" t="s">
        <v>77</v>
      </c>
      <c r="C170" s="77" t="s">
        <v>279</v>
      </c>
      <c r="D170" s="16" t="s">
        <v>3</v>
      </c>
      <c r="E170" s="18">
        <f>SUM(F170:N170)</f>
        <v>0</v>
      </c>
      <c r="F170" s="82">
        <f>SUM(F171:F171)</f>
        <v>0</v>
      </c>
      <c r="G170" s="83"/>
      <c r="H170" s="83"/>
      <c r="I170" s="83"/>
      <c r="J170" s="84"/>
      <c r="K170" s="18">
        <f>SUM(K171:K171)</f>
        <v>0</v>
      </c>
      <c r="L170" s="18">
        <f>SUM(L171:L171)</f>
        <v>0</v>
      </c>
      <c r="M170" s="17">
        <f>M171</f>
        <v>0</v>
      </c>
      <c r="N170" s="17">
        <f>N171</f>
        <v>0</v>
      </c>
      <c r="O170" s="70" t="s">
        <v>18</v>
      </c>
      <c r="P170" s="104"/>
      <c r="Q170" s="46"/>
      <c r="R170" s="46"/>
      <c r="S170" s="46"/>
      <c r="T170" s="46"/>
    </row>
    <row r="171" spans="1:20" ht="47.25" hidden="1" x14ac:dyDescent="0.25">
      <c r="A171" s="147"/>
      <c r="B171" s="76"/>
      <c r="C171" s="90"/>
      <c r="D171" s="19" t="s">
        <v>5</v>
      </c>
      <c r="E171" s="18">
        <f>SUM(F171:N171)</f>
        <v>0</v>
      </c>
      <c r="F171" s="73">
        <v>0</v>
      </c>
      <c r="G171" s="74"/>
      <c r="H171" s="74"/>
      <c r="I171" s="74"/>
      <c r="J171" s="75"/>
      <c r="K171" s="20">
        <v>0</v>
      </c>
      <c r="L171" s="20">
        <v>0</v>
      </c>
      <c r="M171" s="23">
        <v>0</v>
      </c>
      <c r="N171" s="23">
        <v>0</v>
      </c>
      <c r="O171" s="71"/>
      <c r="P171" s="104"/>
      <c r="Q171" s="46"/>
      <c r="R171" s="46"/>
      <c r="S171" s="46"/>
      <c r="T171" s="46"/>
    </row>
    <row r="172" spans="1:20" hidden="1" x14ac:dyDescent="0.25">
      <c r="A172" s="147"/>
      <c r="B172" s="79" t="s">
        <v>196</v>
      </c>
      <c r="C172" s="67" t="s">
        <v>57</v>
      </c>
      <c r="D172" s="67" t="s">
        <v>57</v>
      </c>
      <c r="E172" s="59" t="s">
        <v>58</v>
      </c>
      <c r="F172" s="59" t="s">
        <v>271</v>
      </c>
      <c r="G172" s="63" t="s">
        <v>139</v>
      </c>
      <c r="H172" s="64"/>
      <c r="I172" s="64"/>
      <c r="J172" s="65"/>
      <c r="K172" s="66" t="s">
        <v>36</v>
      </c>
      <c r="L172" s="66" t="s">
        <v>245</v>
      </c>
      <c r="M172" s="59" t="s">
        <v>247</v>
      </c>
      <c r="N172" s="59" t="s">
        <v>248</v>
      </c>
      <c r="O172" s="71"/>
      <c r="P172" s="104"/>
      <c r="Q172" s="46"/>
      <c r="R172" s="46"/>
      <c r="S172" s="46"/>
      <c r="T172" s="46"/>
    </row>
    <row r="173" spans="1:20" ht="31.5" hidden="1" x14ac:dyDescent="0.25">
      <c r="A173" s="147"/>
      <c r="B173" s="80"/>
      <c r="C173" s="68"/>
      <c r="D173" s="68"/>
      <c r="E173" s="60"/>
      <c r="F173" s="60"/>
      <c r="G173" s="21" t="s">
        <v>127</v>
      </c>
      <c r="H173" s="21" t="s">
        <v>132</v>
      </c>
      <c r="I173" s="21" t="s">
        <v>128</v>
      </c>
      <c r="J173" s="21" t="s">
        <v>129</v>
      </c>
      <c r="K173" s="66"/>
      <c r="L173" s="66"/>
      <c r="M173" s="60"/>
      <c r="N173" s="60"/>
      <c r="O173" s="71"/>
      <c r="P173" s="104"/>
      <c r="Q173" s="46"/>
      <c r="R173" s="46"/>
      <c r="S173" s="46"/>
      <c r="T173" s="46"/>
    </row>
    <row r="174" spans="1:20" ht="22.5" hidden="1" customHeight="1" x14ac:dyDescent="0.25">
      <c r="A174" s="148"/>
      <c r="B174" s="81"/>
      <c r="C174" s="69"/>
      <c r="D174" s="69"/>
      <c r="E174" s="21" t="s">
        <v>57</v>
      </c>
      <c r="F174" s="22" t="s">
        <v>57</v>
      </c>
      <c r="G174" s="22" t="s">
        <v>57</v>
      </c>
      <c r="H174" s="22" t="s">
        <v>57</v>
      </c>
      <c r="I174" s="22" t="s">
        <v>57</v>
      </c>
      <c r="J174" s="22" t="s">
        <v>57</v>
      </c>
      <c r="K174" s="22" t="s">
        <v>57</v>
      </c>
      <c r="L174" s="22" t="s">
        <v>57</v>
      </c>
      <c r="M174" s="22" t="s">
        <v>57</v>
      </c>
      <c r="N174" s="22" t="s">
        <v>57</v>
      </c>
      <c r="O174" s="72"/>
      <c r="P174" s="104"/>
      <c r="Q174" s="46"/>
      <c r="R174" s="46"/>
      <c r="S174" s="46"/>
      <c r="T174" s="46"/>
    </row>
    <row r="175" spans="1:20" ht="15.75" hidden="1" customHeight="1" collapsed="1" x14ac:dyDescent="0.25">
      <c r="A175" s="146" t="s">
        <v>186</v>
      </c>
      <c r="B175" s="76" t="s">
        <v>194</v>
      </c>
      <c r="C175" s="88" t="s">
        <v>168</v>
      </c>
      <c r="D175" s="16" t="s">
        <v>3</v>
      </c>
      <c r="E175" s="18">
        <f>SUM(F175:L175)</f>
        <v>0</v>
      </c>
      <c r="F175" s="82">
        <f>SUM(F176:F176)</f>
        <v>0</v>
      </c>
      <c r="G175" s="83"/>
      <c r="H175" s="83"/>
      <c r="I175" s="83"/>
      <c r="J175" s="84"/>
      <c r="K175" s="18">
        <f>SUM(K176:K176)</f>
        <v>0</v>
      </c>
      <c r="L175" s="18">
        <f>SUM(L176:L176)</f>
        <v>0</v>
      </c>
      <c r="M175" s="17">
        <f>M176</f>
        <v>0</v>
      </c>
      <c r="N175" s="17">
        <f>N176</f>
        <v>0</v>
      </c>
      <c r="O175" s="70" t="s">
        <v>18</v>
      </c>
      <c r="P175" s="104"/>
      <c r="Q175" s="46"/>
      <c r="R175" s="46"/>
      <c r="S175" s="46"/>
      <c r="T175" s="46"/>
    </row>
    <row r="176" spans="1:20" ht="47.25" hidden="1" customHeight="1" x14ac:dyDescent="0.25">
      <c r="A176" s="147"/>
      <c r="B176" s="76"/>
      <c r="C176" s="88"/>
      <c r="D176" s="19" t="s">
        <v>5</v>
      </c>
      <c r="E176" s="18">
        <f>SUM(F176:L176)</f>
        <v>0</v>
      </c>
      <c r="F176" s="73">
        <v>0</v>
      </c>
      <c r="G176" s="74"/>
      <c r="H176" s="74"/>
      <c r="I176" s="74"/>
      <c r="J176" s="75"/>
      <c r="K176" s="20">
        <v>0</v>
      </c>
      <c r="L176" s="20">
        <v>0</v>
      </c>
      <c r="M176" s="23">
        <v>0</v>
      </c>
      <c r="N176" s="23">
        <v>0</v>
      </c>
      <c r="O176" s="71"/>
      <c r="P176" s="111"/>
      <c r="Q176" s="46"/>
      <c r="R176" s="46"/>
      <c r="S176" s="46"/>
      <c r="T176" s="46"/>
    </row>
    <row r="177" spans="1:20" ht="15.75" hidden="1" customHeight="1" x14ac:dyDescent="0.25">
      <c r="A177" s="147"/>
      <c r="B177" s="79" t="s">
        <v>195</v>
      </c>
      <c r="C177" s="67" t="s">
        <v>57</v>
      </c>
      <c r="D177" s="67" t="s">
        <v>57</v>
      </c>
      <c r="E177" s="59" t="s">
        <v>58</v>
      </c>
      <c r="F177" s="59" t="s">
        <v>173</v>
      </c>
      <c r="G177" s="63" t="s">
        <v>139</v>
      </c>
      <c r="H177" s="64"/>
      <c r="I177" s="64"/>
      <c r="J177" s="65"/>
      <c r="K177" s="66" t="s">
        <v>35</v>
      </c>
      <c r="L177" s="66" t="s">
        <v>36</v>
      </c>
      <c r="M177" s="59" t="s">
        <v>2</v>
      </c>
      <c r="N177" s="59" t="s">
        <v>2</v>
      </c>
      <c r="O177" s="71"/>
      <c r="P177" s="111"/>
      <c r="Q177" s="46"/>
      <c r="R177" s="46"/>
      <c r="S177" s="46"/>
      <c r="T177" s="46"/>
    </row>
    <row r="178" spans="1:20" ht="31.5" hidden="1" customHeight="1" x14ac:dyDescent="0.25">
      <c r="A178" s="147"/>
      <c r="B178" s="80"/>
      <c r="C178" s="68"/>
      <c r="D178" s="68"/>
      <c r="E178" s="60"/>
      <c r="F178" s="60"/>
      <c r="G178" s="21" t="s">
        <v>127</v>
      </c>
      <c r="H178" s="21" t="s">
        <v>132</v>
      </c>
      <c r="I178" s="21" t="s">
        <v>128</v>
      </c>
      <c r="J178" s="21" t="s">
        <v>129</v>
      </c>
      <c r="K178" s="66"/>
      <c r="L178" s="66"/>
      <c r="M178" s="60"/>
      <c r="N178" s="60"/>
      <c r="O178" s="71"/>
      <c r="P178" s="104"/>
      <c r="Q178" s="46"/>
      <c r="R178" s="46"/>
      <c r="S178" s="46"/>
      <c r="T178" s="46"/>
    </row>
    <row r="179" spans="1:20" ht="27" hidden="1" customHeight="1" x14ac:dyDescent="0.25">
      <c r="A179" s="148"/>
      <c r="B179" s="81"/>
      <c r="C179" s="69"/>
      <c r="D179" s="69"/>
      <c r="E179" s="21" t="s">
        <v>57</v>
      </c>
      <c r="F179" s="22" t="s">
        <v>57</v>
      </c>
      <c r="G179" s="22" t="s">
        <v>57</v>
      </c>
      <c r="H179" s="22" t="s">
        <v>57</v>
      </c>
      <c r="I179" s="22" t="s">
        <v>57</v>
      </c>
      <c r="J179" s="22" t="s">
        <v>57</v>
      </c>
      <c r="K179" s="22" t="s">
        <v>57</v>
      </c>
      <c r="L179" s="22" t="s">
        <v>57</v>
      </c>
      <c r="M179" s="22" t="s">
        <v>57</v>
      </c>
      <c r="N179" s="22" t="s">
        <v>57</v>
      </c>
      <c r="O179" s="72"/>
      <c r="P179" s="104"/>
      <c r="Q179" s="46"/>
      <c r="R179" s="46"/>
      <c r="S179" s="46"/>
      <c r="T179" s="46"/>
    </row>
    <row r="180" spans="1:20" ht="15.75" hidden="1" customHeight="1" x14ac:dyDescent="0.25">
      <c r="A180" s="139">
        <v>3</v>
      </c>
      <c r="B180" s="89" t="s">
        <v>78</v>
      </c>
      <c r="C180" s="95" t="s">
        <v>167</v>
      </c>
      <c r="D180" s="16" t="s">
        <v>3</v>
      </c>
      <c r="E180" s="158">
        <f t="shared" ref="E180:E187" si="27">SUM(F180:L180)</f>
        <v>0</v>
      </c>
      <c r="F180" s="159">
        <f>F181+F182+F183</f>
        <v>0</v>
      </c>
      <c r="G180" s="160"/>
      <c r="H180" s="160"/>
      <c r="I180" s="160"/>
      <c r="J180" s="161"/>
      <c r="K180" s="158">
        <f>SUM(K181:K183)</f>
        <v>0</v>
      </c>
      <c r="L180" s="158">
        <f>SUM(L181:L183)</f>
        <v>0</v>
      </c>
      <c r="M180" s="162">
        <f>M181+M182+M183</f>
        <v>0</v>
      </c>
      <c r="N180" s="162">
        <f>N181+N182+N183</f>
        <v>0</v>
      </c>
      <c r="O180" s="70" t="s">
        <v>18</v>
      </c>
      <c r="P180" s="104"/>
      <c r="Q180" s="46"/>
      <c r="R180" s="46"/>
      <c r="S180" s="46"/>
      <c r="T180" s="46"/>
    </row>
    <row r="181" spans="1:20" ht="31.5" hidden="1" customHeight="1" outlineLevel="1" x14ac:dyDescent="0.25">
      <c r="A181" s="140"/>
      <c r="B181" s="89"/>
      <c r="C181" s="95"/>
      <c r="D181" s="16" t="s">
        <v>19</v>
      </c>
      <c r="E181" s="158">
        <f t="shared" si="27"/>
        <v>0</v>
      </c>
      <c r="F181" s="159">
        <f>F185</f>
        <v>0</v>
      </c>
      <c r="G181" s="160"/>
      <c r="H181" s="160"/>
      <c r="I181" s="160"/>
      <c r="J181" s="161"/>
      <c r="K181" s="158">
        <f t="shared" ref="K181:L183" si="28">K185</f>
        <v>0</v>
      </c>
      <c r="L181" s="158">
        <f t="shared" si="28"/>
        <v>0</v>
      </c>
      <c r="M181" s="162">
        <f t="shared" ref="M181:N183" si="29">M185</f>
        <v>0</v>
      </c>
      <c r="N181" s="162">
        <f t="shared" si="29"/>
        <v>0</v>
      </c>
      <c r="O181" s="71"/>
      <c r="P181" s="104"/>
      <c r="Q181" s="46"/>
      <c r="R181" s="46"/>
      <c r="S181" s="46"/>
      <c r="T181" s="46"/>
    </row>
    <row r="182" spans="1:20" ht="31.5" hidden="1" customHeight="1" outlineLevel="1" x14ac:dyDescent="0.25">
      <c r="A182" s="140"/>
      <c r="B182" s="89"/>
      <c r="C182" s="95"/>
      <c r="D182" s="16" t="s">
        <v>15</v>
      </c>
      <c r="E182" s="158">
        <f t="shared" si="27"/>
        <v>0</v>
      </c>
      <c r="F182" s="159">
        <f>F186</f>
        <v>0</v>
      </c>
      <c r="G182" s="160"/>
      <c r="H182" s="160"/>
      <c r="I182" s="160"/>
      <c r="J182" s="161"/>
      <c r="K182" s="158">
        <f t="shared" si="28"/>
        <v>0</v>
      </c>
      <c r="L182" s="158">
        <f t="shared" si="28"/>
        <v>0</v>
      </c>
      <c r="M182" s="162">
        <f t="shared" si="29"/>
        <v>0</v>
      </c>
      <c r="N182" s="162">
        <f t="shared" si="29"/>
        <v>0</v>
      </c>
      <c r="O182" s="71"/>
      <c r="P182" s="104"/>
      <c r="Q182" s="46"/>
      <c r="R182" s="46"/>
      <c r="S182" s="46"/>
      <c r="T182" s="46"/>
    </row>
    <row r="183" spans="1:20" ht="63" hidden="1" customHeight="1" x14ac:dyDescent="0.25">
      <c r="A183" s="141"/>
      <c r="B183" s="89"/>
      <c r="C183" s="95"/>
      <c r="D183" s="16" t="s">
        <v>5</v>
      </c>
      <c r="E183" s="158">
        <f t="shared" si="27"/>
        <v>0</v>
      </c>
      <c r="F183" s="159">
        <f>F187</f>
        <v>0</v>
      </c>
      <c r="G183" s="160"/>
      <c r="H183" s="160"/>
      <c r="I183" s="160"/>
      <c r="J183" s="161"/>
      <c r="K183" s="158">
        <f t="shared" si="28"/>
        <v>0</v>
      </c>
      <c r="L183" s="158">
        <f t="shared" si="28"/>
        <v>0</v>
      </c>
      <c r="M183" s="162">
        <f t="shared" si="29"/>
        <v>0</v>
      </c>
      <c r="N183" s="162">
        <f t="shared" si="29"/>
        <v>0</v>
      </c>
      <c r="O183" s="72"/>
      <c r="P183" s="104"/>
      <c r="Q183" s="46"/>
      <c r="R183" s="46"/>
      <c r="S183" s="46"/>
      <c r="T183" s="46"/>
    </row>
    <row r="184" spans="1:20" ht="15.75" hidden="1" customHeight="1" x14ac:dyDescent="0.25">
      <c r="A184" s="146" t="s">
        <v>22</v>
      </c>
      <c r="B184" s="76" t="s">
        <v>44</v>
      </c>
      <c r="C184" s="88" t="s">
        <v>167</v>
      </c>
      <c r="D184" s="16" t="s">
        <v>3</v>
      </c>
      <c r="E184" s="158">
        <f t="shared" si="27"/>
        <v>0</v>
      </c>
      <c r="F184" s="159">
        <f>SUM(J185:J187)</f>
        <v>0</v>
      </c>
      <c r="G184" s="160"/>
      <c r="H184" s="160"/>
      <c r="I184" s="160"/>
      <c r="J184" s="161"/>
      <c r="K184" s="158">
        <f>SUM(K185:K187)</f>
        <v>0</v>
      </c>
      <c r="L184" s="158">
        <f>SUM(L185:L187)</f>
        <v>0</v>
      </c>
      <c r="M184" s="162">
        <f>M185+M186+M187</f>
        <v>0</v>
      </c>
      <c r="N184" s="162">
        <f>N185+N186+N187</f>
        <v>0</v>
      </c>
      <c r="O184" s="70" t="s">
        <v>18</v>
      </c>
      <c r="P184" s="104"/>
      <c r="Q184" s="46"/>
      <c r="R184" s="46"/>
      <c r="S184" s="46"/>
      <c r="T184" s="46"/>
    </row>
    <row r="185" spans="1:20" ht="31.5" hidden="1" customHeight="1" outlineLevel="1" x14ac:dyDescent="0.25">
      <c r="A185" s="147"/>
      <c r="B185" s="76"/>
      <c r="C185" s="88"/>
      <c r="D185" s="19" t="s">
        <v>19</v>
      </c>
      <c r="E185" s="158">
        <f t="shared" si="27"/>
        <v>0</v>
      </c>
      <c r="F185" s="163">
        <v>0</v>
      </c>
      <c r="G185" s="164"/>
      <c r="H185" s="164"/>
      <c r="I185" s="164"/>
      <c r="J185" s="165"/>
      <c r="K185" s="166">
        <v>0</v>
      </c>
      <c r="L185" s="166">
        <v>0</v>
      </c>
      <c r="M185" s="167">
        <v>0</v>
      </c>
      <c r="N185" s="167">
        <v>0</v>
      </c>
      <c r="O185" s="71"/>
      <c r="P185" s="104"/>
      <c r="Q185" s="46"/>
      <c r="R185" s="46"/>
      <c r="S185" s="46"/>
      <c r="T185" s="46"/>
    </row>
    <row r="186" spans="1:20" ht="31.5" hidden="1" customHeight="1" outlineLevel="1" x14ac:dyDescent="0.25">
      <c r="A186" s="147"/>
      <c r="B186" s="76"/>
      <c r="C186" s="88"/>
      <c r="D186" s="19" t="s">
        <v>15</v>
      </c>
      <c r="E186" s="158">
        <f t="shared" si="27"/>
        <v>0</v>
      </c>
      <c r="F186" s="163">
        <v>0</v>
      </c>
      <c r="G186" s="164"/>
      <c r="H186" s="164"/>
      <c r="I186" s="164"/>
      <c r="J186" s="165"/>
      <c r="K186" s="166">
        <v>0</v>
      </c>
      <c r="L186" s="166">
        <v>0</v>
      </c>
      <c r="M186" s="167">
        <v>0</v>
      </c>
      <c r="N186" s="167">
        <v>0</v>
      </c>
      <c r="O186" s="71"/>
      <c r="P186" s="104"/>
      <c r="Q186" s="46"/>
      <c r="R186" s="46"/>
      <c r="S186" s="46"/>
      <c r="T186" s="46"/>
    </row>
    <row r="187" spans="1:20" ht="47.25" hidden="1" customHeight="1" x14ac:dyDescent="0.25">
      <c r="A187" s="147"/>
      <c r="B187" s="76"/>
      <c r="C187" s="88"/>
      <c r="D187" s="19" t="s">
        <v>5</v>
      </c>
      <c r="E187" s="158">
        <f t="shared" si="27"/>
        <v>0</v>
      </c>
      <c r="F187" s="163">
        <v>0</v>
      </c>
      <c r="G187" s="164"/>
      <c r="H187" s="164"/>
      <c r="I187" s="164"/>
      <c r="J187" s="165"/>
      <c r="K187" s="166">
        <v>0</v>
      </c>
      <c r="L187" s="166">
        <v>0</v>
      </c>
      <c r="M187" s="167">
        <v>0</v>
      </c>
      <c r="N187" s="167">
        <v>0</v>
      </c>
      <c r="O187" s="71"/>
      <c r="P187" s="104"/>
      <c r="Q187" s="46"/>
      <c r="R187" s="46"/>
      <c r="S187" s="46"/>
      <c r="T187" s="46"/>
    </row>
    <row r="188" spans="1:20" ht="15.75" hidden="1" customHeight="1" x14ac:dyDescent="0.25">
      <c r="A188" s="147"/>
      <c r="B188" s="79" t="s">
        <v>199</v>
      </c>
      <c r="C188" s="67" t="s">
        <v>57</v>
      </c>
      <c r="D188" s="67" t="s">
        <v>57</v>
      </c>
      <c r="E188" s="59" t="s">
        <v>58</v>
      </c>
      <c r="F188" s="59" t="s">
        <v>170</v>
      </c>
      <c r="G188" s="63" t="s">
        <v>139</v>
      </c>
      <c r="H188" s="64"/>
      <c r="I188" s="64"/>
      <c r="J188" s="65"/>
      <c r="K188" s="66" t="s">
        <v>35</v>
      </c>
      <c r="L188" s="66" t="s">
        <v>36</v>
      </c>
      <c r="M188" s="59" t="s">
        <v>2</v>
      </c>
      <c r="N188" s="59" t="s">
        <v>2</v>
      </c>
      <c r="O188" s="71"/>
      <c r="P188" s="104"/>
      <c r="Q188" s="46"/>
      <c r="R188" s="46"/>
      <c r="S188" s="46"/>
      <c r="T188" s="46"/>
    </row>
    <row r="189" spans="1:20" ht="31.5" hidden="1" customHeight="1" x14ac:dyDescent="0.25">
      <c r="A189" s="147"/>
      <c r="B189" s="80"/>
      <c r="C189" s="68"/>
      <c r="D189" s="68"/>
      <c r="E189" s="60"/>
      <c r="F189" s="60"/>
      <c r="G189" s="21" t="s">
        <v>127</v>
      </c>
      <c r="H189" s="21" t="s">
        <v>132</v>
      </c>
      <c r="I189" s="21" t="s">
        <v>128</v>
      </c>
      <c r="J189" s="21" t="s">
        <v>129</v>
      </c>
      <c r="K189" s="66"/>
      <c r="L189" s="66"/>
      <c r="M189" s="60"/>
      <c r="N189" s="60"/>
      <c r="O189" s="71"/>
      <c r="P189" s="104"/>
      <c r="Q189" s="46"/>
      <c r="R189" s="46"/>
      <c r="S189" s="46"/>
      <c r="T189" s="46"/>
    </row>
    <row r="190" spans="1:20" ht="15.75" hidden="1" customHeight="1" x14ac:dyDescent="0.25">
      <c r="A190" s="148"/>
      <c r="B190" s="81"/>
      <c r="C190" s="69"/>
      <c r="D190" s="69"/>
      <c r="E190" s="21" t="s">
        <v>57</v>
      </c>
      <c r="F190" s="22" t="s">
        <v>57</v>
      </c>
      <c r="G190" s="22" t="s">
        <v>57</v>
      </c>
      <c r="H190" s="22" t="s">
        <v>57</v>
      </c>
      <c r="I190" s="22" t="s">
        <v>57</v>
      </c>
      <c r="J190" s="22" t="s">
        <v>57</v>
      </c>
      <c r="K190" s="22" t="s">
        <v>57</v>
      </c>
      <c r="L190" s="22" t="s">
        <v>57</v>
      </c>
      <c r="M190" s="22" t="s">
        <v>57</v>
      </c>
      <c r="N190" s="22" t="s">
        <v>57</v>
      </c>
      <c r="O190" s="72"/>
      <c r="P190" s="104"/>
      <c r="Q190" s="46"/>
      <c r="R190" s="46"/>
      <c r="S190" s="46"/>
      <c r="T190" s="46"/>
    </row>
    <row r="191" spans="1:20" ht="15.75" hidden="1" customHeight="1" x14ac:dyDescent="0.25">
      <c r="A191" s="139">
        <v>4</v>
      </c>
      <c r="B191" s="89" t="s">
        <v>197</v>
      </c>
      <c r="C191" s="95" t="s">
        <v>301</v>
      </c>
      <c r="D191" s="16" t="s">
        <v>3</v>
      </c>
      <c r="E191" s="158">
        <f t="shared" ref="E191:E198" si="30">SUM(F191:L191)</f>
        <v>0</v>
      </c>
      <c r="F191" s="159">
        <f>F192+F193+F194</f>
        <v>0</v>
      </c>
      <c r="G191" s="160"/>
      <c r="H191" s="160"/>
      <c r="I191" s="160"/>
      <c r="J191" s="161"/>
      <c r="K191" s="158">
        <f>SUM(K192:K194)</f>
        <v>0</v>
      </c>
      <c r="L191" s="158">
        <f>SUM(L192:L194)</f>
        <v>0</v>
      </c>
      <c r="M191" s="162">
        <f>M192+M193+M194</f>
        <v>0</v>
      </c>
      <c r="N191" s="162">
        <f>N192+N193+N194</f>
        <v>0</v>
      </c>
      <c r="O191" s="70" t="s">
        <v>18</v>
      </c>
      <c r="P191" s="104"/>
      <c r="Q191" s="46"/>
      <c r="R191" s="46"/>
      <c r="S191" s="46"/>
      <c r="T191" s="46"/>
    </row>
    <row r="192" spans="1:20" ht="31.5" hidden="1" customHeight="1" outlineLevel="1" x14ac:dyDescent="0.25">
      <c r="A192" s="140"/>
      <c r="B192" s="89"/>
      <c r="C192" s="95"/>
      <c r="D192" s="16" t="s">
        <v>19</v>
      </c>
      <c r="E192" s="158">
        <f t="shared" si="30"/>
        <v>0</v>
      </c>
      <c r="F192" s="159">
        <f>F196</f>
        <v>0</v>
      </c>
      <c r="G192" s="160"/>
      <c r="H192" s="160"/>
      <c r="I192" s="160"/>
      <c r="J192" s="161"/>
      <c r="K192" s="158">
        <f t="shared" ref="K192:L192" si="31">K196</f>
        <v>0</v>
      </c>
      <c r="L192" s="158">
        <f t="shared" si="31"/>
        <v>0</v>
      </c>
      <c r="M192" s="162">
        <f t="shared" ref="M192:N194" si="32">M196</f>
        <v>0</v>
      </c>
      <c r="N192" s="162">
        <f t="shared" si="32"/>
        <v>0</v>
      </c>
      <c r="O192" s="71"/>
      <c r="P192" s="104"/>
      <c r="Q192" s="46"/>
      <c r="R192" s="46"/>
      <c r="S192" s="46"/>
      <c r="T192" s="46"/>
    </row>
    <row r="193" spans="1:20" ht="31.5" hidden="1" customHeight="1" outlineLevel="1" x14ac:dyDescent="0.25">
      <c r="A193" s="140"/>
      <c r="B193" s="89"/>
      <c r="C193" s="95"/>
      <c r="D193" s="16" t="s">
        <v>15</v>
      </c>
      <c r="E193" s="158">
        <f t="shared" si="30"/>
        <v>0</v>
      </c>
      <c r="F193" s="159">
        <f>F197</f>
        <v>0</v>
      </c>
      <c r="G193" s="160"/>
      <c r="H193" s="160"/>
      <c r="I193" s="160"/>
      <c r="J193" s="161"/>
      <c r="K193" s="158">
        <f t="shared" ref="K193:L193" si="33">K197</f>
        <v>0</v>
      </c>
      <c r="L193" s="158">
        <f t="shared" si="33"/>
        <v>0</v>
      </c>
      <c r="M193" s="162">
        <f t="shared" si="32"/>
        <v>0</v>
      </c>
      <c r="N193" s="162">
        <f t="shared" si="32"/>
        <v>0</v>
      </c>
      <c r="O193" s="71"/>
      <c r="P193" s="104"/>
      <c r="Q193" s="46"/>
      <c r="R193" s="46"/>
      <c r="S193" s="46"/>
      <c r="T193" s="46"/>
    </row>
    <row r="194" spans="1:20" ht="63" hidden="1" customHeight="1" x14ac:dyDescent="0.25">
      <c r="A194" s="141"/>
      <c r="B194" s="89"/>
      <c r="C194" s="95"/>
      <c r="D194" s="16" t="s">
        <v>5</v>
      </c>
      <c r="E194" s="158">
        <f t="shared" si="30"/>
        <v>0</v>
      </c>
      <c r="F194" s="159">
        <f>F198</f>
        <v>0</v>
      </c>
      <c r="G194" s="160"/>
      <c r="H194" s="160"/>
      <c r="I194" s="160"/>
      <c r="J194" s="161"/>
      <c r="K194" s="158">
        <f t="shared" ref="K194:L194" si="34">K198</f>
        <v>0</v>
      </c>
      <c r="L194" s="158">
        <f t="shared" si="34"/>
        <v>0</v>
      </c>
      <c r="M194" s="162">
        <f t="shared" si="32"/>
        <v>0</v>
      </c>
      <c r="N194" s="162">
        <f t="shared" si="32"/>
        <v>0</v>
      </c>
      <c r="O194" s="72"/>
      <c r="P194" s="111"/>
      <c r="Q194" s="46"/>
      <c r="R194" s="46"/>
      <c r="S194" s="46"/>
      <c r="T194" s="46"/>
    </row>
    <row r="195" spans="1:20" ht="15.75" hidden="1" customHeight="1" x14ac:dyDescent="0.25">
      <c r="A195" s="146" t="s">
        <v>24</v>
      </c>
      <c r="B195" s="76" t="s">
        <v>198</v>
      </c>
      <c r="C195" s="88" t="s">
        <v>279</v>
      </c>
      <c r="D195" s="16" t="s">
        <v>3</v>
      </c>
      <c r="E195" s="158">
        <f t="shared" si="30"/>
        <v>0</v>
      </c>
      <c r="F195" s="159">
        <f>SUM(J196:J198)</f>
        <v>0</v>
      </c>
      <c r="G195" s="160"/>
      <c r="H195" s="160"/>
      <c r="I195" s="160"/>
      <c r="J195" s="161"/>
      <c r="K195" s="158">
        <f>SUM(K196:K198)</f>
        <v>0</v>
      </c>
      <c r="L195" s="158">
        <f>SUM(L196:L198)</f>
        <v>0</v>
      </c>
      <c r="M195" s="162">
        <f>M196+M197+M198</f>
        <v>0</v>
      </c>
      <c r="N195" s="162">
        <f>N196+N197+N198</f>
        <v>0</v>
      </c>
      <c r="O195" s="70" t="s">
        <v>18</v>
      </c>
      <c r="P195" s="111"/>
      <c r="Q195" s="46"/>
      <c r="R195" s="46"/>
      <c r="S195" s="46"/>
      <c r="T195" s="46"/>
    </row>
    <row r="196" spans="1:20" ht="31.5" hidden="1" customHeight="1" outlineLevel="1" x14ac:dyDescent="0.25">
      <c r="A196" s="147"/>
      <c r="B196" s="76"/>
      <c r="C196" s="88"/>
      <c r="D196" s="19" t="s">
        <v>19</v>
      </c>
      <c r="E196" s="158">
        <f t="shared" si="30"/>
        <v>0</v>
      </c>
      <c r="F196" s="163">
        <v>0</v>
      </c>
      <c r="G196" s="164"/>
      <c r="H196" s="164"/>
      <c r="I196" s="164"/>
      <c r="J196" s="165"/>
      <c r="K196" s="166">
        <v>0</v>
      </c>
      <c r="L196" s="166">
        <v>0</v>
      </c>
      <c r="M196" s="167">
        <v>0</v>
      </c>
      <c r="N196" s="167">
        <v>0</v>
      </c>
      <c r="O196" s="71"/>
      <c r="P196" s="104"/>
      <c r="Q196" s="46"/>
      <c r="R196" s="46"/>
      <c r="S196" s="46"/>
      <c r="T196" s="46"/>
    </row>
    <row r="197" spans="1:20" ht="31.5" hidden="1" customHeight="1" outlineLevel="1" x14ac:dyDescent="0.25">
      <c r="A197" s="147"/>
      <c r="B197" s="76"/>
      <c r="C197" s="88"/>
      <c r="D197" s="19" t="s">
        <v>15</v>
      </c>
      <c r="E197" s="158">
        <f t="shared" si="30"/>
        <v>0</v>
      </c>
      <c r="F197" s="163">
        <v>0</v>
      </c>
      <c r="G197" s="164"/>
      <c r="H197" s="164"/>
      <c r="I197" s="164"/>
      <c r="J197" s="165"/>
      <c r="K197" s="166">
        <v>0</v>
      </c>
      <c r="L197" s="166">
        <v>0</v>
      </c>
      <c r="M197" s="167">
        <v>0</v>
      </c>
      <c r="N197" s="167">
        <v>0</v>
      </c>
      <c r="O197" s="71"/>
      <c r="P197" s="104"/>
      <c r="Q197" s="46"/>
      <c r="R197" s="46"/>
      <c r="S197" s="46"/>
      <c r="T197" s="46"/>
    </row>
    <row r="198" spans="1:20" ht="47.25" hidden="1" customHeight="1" x14ac:dyDescent="0.25">
      <c r="A198" s="147"/>
      <c r="B198" s="76"/>
      <c r="C198" s="88"/>
      <c r="D198" s="19" t="s">
        <v>5</v>
      </c>
      <c r="E198" s="158">
        <f t="shared" si="30"/>
        <v>0</v>
      </c>
      <c r="F198" s="163">
        <v>0</v>
      </c>
      <c r="G198" s="164"/>
      <c r="H198" s="164"/>
      <c r="I198" s="164"/>
      <c r="J198" s="165"/>
      <c r="K198" s="166">
        <v>0</v>
      </c>
      <c r="L198" s="166">
        <v>0</v>
      </c>
      <c r="M198" s="167">
        <v>0</v>
      </c>
      <c r="N198" s="167">
        <v>0</v>
      </c>
      <c r="O198" s="71"/>
      <c r="P198" s="104"/>
      <c r="Q198" s="46"/>
      <c r="R198" s="46"/>
      <c r="S198" s="46"/>
      <c r="T198" s="46"/>
    </row>
    <row r="199" spans="1:20" ht="15.75" hidden="1" customHeight="1" x14ac:dyDescent="0.25">
      <c r="A199" s="147"/>
      <c r="B199" s="79" t="s">
        <v>302</v>
      </c>
      <c r="C199" s="67" t="s">
        <v>57</v>
      </c>
      <c r="D199" s="67" t="s">
        <v>57</v>
      </c>
      <c r="E199" s="59" t="s">
        <v>58</v>
      </c>
      <c r="F199" s="59" t="s">
        <v>260</v>
      </c>
      <c r="G199" s="63" t="s">
        <v>139</v>
      </c>
      <c r="H199" s="64"/>
      <c r="I199" s="64"/>
      <c r="J199" s="65"/>
      <c r="K199" s="66" t="s">
        <v>36</v>
      </c>
      <c r="L199" s="66" t="s">
        <v>245</v>
      </c>
      <c r="M199" s="59" t="s">
        <v>249</v>
      </c>
      <c r="N199" s="59" t="s">
        <v>250</v>
      </c>
      <c r="O199" s="71"/>
      <c r="P199" s="104"/>
      <c r="Q199" s="46"/>
      <c r="R199" s="46"/>
      <c r="S199" s="46"/>
      <c r="T199" s="46"/>
    </row>
    <row r="200" spans="1:20" ht="31.5" hidden="1" customHeight="1" x14ac:dyDescent="0.25">
      <c r="A200" s="147"/>
      <c r="B200" s="80"/>
      <c r="C200" s="68"/>
      <c r="D200" s="68"/>
      <c r="E200" s="60"/>
      <c r="F200" s="60"/>
      <c r="G200" s="21" t="s">
        <v>127</v>
      </c>
      <c r="H200" s="21" t="s">
        <v>132</v>
      </c>
      <c r="I200" s="21" t="s">
        <v>128</v>
      </c>
      <c r="J200" s="21" t="s">
        <v>129</v>
      </c>
      <c r="K200" s="66"/>
      <c r="L200" s="66"/>
      <c r="M200" s="60"/>
      <c r="N200" s="60"/>
      <c r="O200" s="71"/>
      <c r="P200" s="104"/>
      <c r="Q200" s="46"/>
      <c r="R200" s="46"/>
      <c r="S200" s="46"/>
      <c r="T200" s="46"/>
    </row>
    <row r="201" spans="1:20" ht="15.75" hidden="1" customHeight="1" x14ac:dyDescent="0.25">
      <c r="A201" s="148"/>
      <c r="B201" s="81"/>
      <c r="C201" s="69"/>
      <c r="D201" s="69"/>
      <c r="E201" s="21" t="s">
        <v>57</v>
      </c>
      <c r="F201" s="22" t="s">
        <v>57</v>
      </c>
      <c r="G201" s="22" t="s">
        <v>57</v>
      </c>
      <c r="H201" s="22" t="s">
        <v>57</v>
      </c>
      <c r="I201" s="22" t="s">
        <v>57</v>
      </c>
      <c r="J201" s="22" t="s">
        <v>57</v>
      </c>
      <c r="K201" s="22" t="s">
        <v>57</v>
      </c>
      <c r="L201" s="22" t="s">
        <v>57</v>
      </c>
      <c r="M201" s="22" t="s">
        <v>57</v>
      </c>
      <c r="N201" s="22" t="s">
        <v>57</v>
      </c>
      <c r="O201" s="72"/>
      <c r="P201" s="104"/>
      <c r="Q201" s="46"/>
      <c r="R201" s="46"/>
      <c r="S201" s="46"/>
      <c r="T201" s="46"/>
    </row>
    <row r="202" spans="1:20" x14ac:dyDescent="0.25">
      <c r="A202" s="137" t="s">
        <v>13</v>
      </c>
      <c r="B202" s="137"/>
      <c r="C202" s="137"/>
      <c r="D202" s="16" t="s">
        <v>3</v>
      </c>
      <c r="E202" s="18">
        <f>SUM(F202:N202)</f>
        <v>485812.48672999995</v>
      </c>
      <c r="F202" s="82">
        <f>F203+F204+F205+F206</f>
        <v>98239.665850000005</v>
      </c>
      <c r="G202" s="83"/>
      <c r="H202" s="83"/>
      <c r="I202" s="83"/>
      <c r="J202" s="84"/>
      <c r="K202" s="18">
        <f>SUM(K203:K206)</f>
        <v>98299.051429999992</v>
      </c>
      <c r="L202" s="18">
        <f>SUM(L203:L206)</f>
        <v>98379.972670000003</v>
      </c>
      <c r="M202" s="17">
        <f>M203+M204+M205+M206</f>
        <v>95446.898390000002</v>
      </c>
      <c r="N202" s="17">
        <f>N203+N204+N205+N206</f>
        <v>95446.898390000002</v>
      </c>
      <c r="O202" s="70"/>
      <c r="P202" s="104"/>
      <c r="Q202" s="46"/>
      <c r="R202" s="46"/>
      <c r="S202" s="46"/>
      <c r="T202" s="46"/>
    </row>
    <row r="203" spans="1:20" ht="31.5" x14ac:dyDescent="0.25">
      <c r="A203" s="137"/>
      <c r="B203" s="137"/>
      <c r="C203" s="137"/>
      <c r="D203" s="16" t="s">
        <v>19</v>
      </c>
      <c r="E203" s="18">
        <f t="shared" ref="E203:E206" si="35">SUM(F203:N203)</f>
        <v>2647.75371</v>
      </c>
      <c r="F203" s="82">
        <f>F120</f>
        <v>903.29271000000006</v>
      </c>
      <c r="G203" s="83"/>
      <c r="H203" s="83"/>
      <c r="I203" s="83"/>
      <c r="J203" s="84"/>
      <c r="K203" s="18">
        <f>K120</f>
        <v>887.01522999999997</v>
      </c>
      <c r="L203" s="18">
        <f t="shared" ref="L203:N203" si="36">L120</f>
        <v>857.44577000000004</v>
      </c>
      <c r="M203" s="18">
        <f t="shared" si="36"/>
        <v>0</v>
      </c>
      <c r="N203" s="18">
        <f t="shared" si="36"/>
        <v>0</v>
      </c>
      <c r="O203" s="71"/>
      <c r="P203" s="104"/>
      <c r="Q203" s="46"/>
      <c r="R203" s="46"/>
      <c r="S203" s="46"/>
      <c r="T203" s="46"/>
    </row>
    <row r="204" spans="1:20" ht="31.5" x14ac:dyDescent="0.25">
      <c r="A204" s="137"/>
      <c r="B204" s="137"/>
      <c r="C204" s="137"/>
      <c r="D204" s="16" t="s">
        <v>15</v>
      </c>
      <c r="E204" s="18">
        <f t="shared" si="35"/>
        <v>2687.7590399999999</v>
      </c>
      <c r="F204" s="82">
        <f>F121</f>
        <v>833.80864999999994</v>
      </c>
      <c r="G204" s="83"/>
      <c r="H204" s="83"/>
      <c r="I204" s="83"/>
      <c r="J204" s="84"/>
      <c r="K204" s="18">
        <f>K121+K182</f>
        <v>887.02395999999999</v>
      </c>
      <c r="L204" s="18">
        <f>L121+L182</f>
        <v>966.92642999999998</v>
      </c>
      <c r="M204" s="17">
        <f>M121+M182</f>
        <v>0</v>
      </c>
      <c r="N204" s="17">
        <f>N121+N182</f>
        <v>0</v>
      </c>
      <c r="O204" s="71"/>
      <c r="P204" s="104"/>
      <c r="Q204" s="46"/>
      <c r="R204" s="46"/>
      <c r="S204" s="46"/>
      <c r="T204" s="46"/>
    </row>
    <row r="205" spans="1:20" ht="63" x14ac:dyDescent="0.25">
      <c r="A205" s="137"/>
      <c r="B205" s="137"/>
      <c r="C205" s="137"/>
      <c r="D205" s="16" t="s">
        <v>5</v>
      </c>
      <c r="E205" s="18">
        <f>SUM(F205:N205)</f>
        <v>468155.31017999991</v>
      </c>
      <c r="F205" s="82">
        <f>F157+F122</f>
        <v>94038.23173</v>
      </c>
      <c r="G205" s="83"/>
      <c r="H205" s="83"/>
      <c r="I205" s="83"/>
      <c r="J205" s="84"/>
      <c r="K205" s="18">
        <f>K122</f>
        <v>94060.679479999992</v>
      </c>
      <c r="L205" s="18">
        <f t="shared" ref="L205:N205" si="37">L122</f>
        <v>94091.26771</v>
      </c>
      <c r="M205" s="18">
        <f t="shared" si="37"/>
        <v>92982.565629999997</v>
      </c>
      <c r="N205" s="18">
        <f t="shared" si="37"/>
        <v>92982.565629999997</v>
      </c>
      <c r="O205" s="71"/>
      <c r="P205" s="104"/>
      <c r="Q205" s="46"/>
      <c r="R205" s="46"/>
      <c r="S205" s="46"/>
      <c r="T205" s="46"/>
    </row>
    <row r="206" spans="1:20" x14ac:dyDescent="0.25">
      <c r="A206" s="137"/>
      <c r="B206" s="137"/>
      <c r="C206" s="137"/>
      <c r="D206" s="57" t="s">
        <v>16</v>
      </c>
      <c r="E206" s="18">
        <f t="shared" si="35"/>
        <v>12321.663800000002</v>
      </c>
      <c r="F206" s="82">
        <f>F123+F158</f>
        <v>2464.3327600000002</v>
      </c>
      <c r="G206" s="83"/>
      <c r="H206" s="83"/>
      <c r="I206" s="83"/>
      <c r="J206" s="84"/>
      <c r="K206" s="18">
        <f>K123+K158</f>
        <v>2464.3327600000002</v>
      </c>
      <c r="L206" s="18">
        <f t="shared" ref="L206:N206" si="38">L123+L158</f>
        <v>2464.3327600000002</v>
      </c>
      <c r="M206" s="18">
        <f t="shared" si="38"/>
        <v>2464.3327600000002</v>
      </c>
      <c r="N206" s="18">
        <f t="shared" si="38"/>
        <v>2464.3327600000002</v>
      </c>
      <c r="O206" s="72"/>
      <c r="P206" s="104"/>
      <c r="Q206" s="46"/>
      <c r="R206" s="46"/>
      <c r="S206" s="46"/>
      <c r="T206" s="46"/>
    </row>
    <row r="207" spans="1:20" x14ac:dyDescent="0.25">
      <c r="A207" s="91" t="s">
        <v>157</v>
      </c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104"/>
      <c r="Q207" s="46"/>
      <c r="R207" s="46"/>
      <c r="S207" s="46"/>
      <c r="T207" s="46"/>
    </row>
    <row r="208" spans="1:20" ht="15.75" customHeight="1" x14ac:dyDescent="0.25">
      <c r="A208" s="95">
        <v>1</v>
      </c>
      <c r="B208" s="89" t="s">
        <v>136</v>
      </c>
      <c r="C208" s="95" t="s">
        <v>279</v>
      </c>
      <c r="D208" s="16" t="s">
        <v>3</v>
      </c>
      <c r="E208" s="18">
        <f>SUM(F208:N208)</f>
        <v>896286.8354000001</v>
      </c>
      <c r="F208" s="82">
        <f>F209+F210+F211+F212</f>
        <v>182990.45027</v>
      </c>
      <c r="G208" s="83"/>
      <c r="H208" s="83"/>
      <c r="I208" s="83"/>
      <c r="J208" s="84"/>
      <c r="K208" s="18">
        <f>K209+K210+K211+K212</f>
        <v>182692.28059000001</v>
      </c>
      <c r="L208" s="18">
        <f>L209+L210+L211+L212</f>
        <v>182833.69128</v>
      </c>
      <c r="M208" s="17">
        <f>M209+M212+M210+M211</f>
        <v>173885.20663</v>
      </c>
      <c r="N208" s="17">
        <f>N209+N212+N210+N211</f>
        <v>173885.20663</v>
      </c>
      <c r="O208" s="70" t="s">
        <v>18</v>
      </c>
      <c r="P208" s="104"/>
      <c r="Q208" s="46"/>
      <c r="R208" s="46"/>
      <c r="S208" s="46"/>
      <c r="T208" s="46"/>
    </row>
    <row r="209" spans="1:20" ht="31.5" x14ac:dyDescent="0.25">
      <c r="A209" s="95"/>
      <c r="B209" s="89"/>
      <c r="C209" s="95"/>
      <c r="D209" s="16" t="s">
        <v>19</v>
      </c>
      <c r="E209" s="18">
        <f t="shared" ref="E209:E215" si="39">SUM(F209:N209)</f>
        <v>8300</v>
      </c>
      <c r="F209" s="82">
        <f>F225</f>
        <v>2945</v>
      </c>
      <c r="G209" s="83"/>
      <c r="H209" s="83"/>
      <c r="I209" s="83"/>
      <c r="J209" s="84"/>
      <c r="K209" s="18">
        <f>K225</f>
        <v>2739</v>
      </c>
      <c r="L209" s="18">
        <f>L225</f>
        <v>2616</v>
      </c>
      <c r="M209" s="18">
        <f>M225</f>
        <v>0</v>
      </c>
      <c r="N209" s="18">
        <f>N225</f>
        <v>0</v>
      </c>
      <c r="O209" s="71"/>
      <c r="P209" s="112"/>
      <c r="Q209" s="46"/>
      <c r="R209" s="46"/>
      <c r="S209" s="46"/>
      <c r="T209" s="46"/>
    </row>
    <row r="210" spans="1:20" ht="31.5" x14ac:dyDescent="0.25">
      <c r="A210" s="95"/>
      <c r="B210" s="89"/>
      <c r="C210" s="95"/>
      <c r="D210" s="16" t="s">
        <v>15</v>
      </c>
      <c r="E210" s="18">
        <f t="shared" si="39"/>
        <v>8407.4189900000001</v>
      </c>
      <c r="F210" s="82">
        <f>F226</f>
        <v>2718.4615399999998</v>
      </c>
      <c r="G210" s="83"/>
      <c r="H210" s="83"/>
      <c r="I210" s="168"/>
      <c r="J210" s="169"/>
      <c r="K210" s="17">
        <f>K226</f>
        <v>2739</v>
      </c>
      <c r="L210" s="18">
        <f>L226</f>
        <v>2949.9574499999999</v>
      </c>
      <c r="M210" s="18">
        <f t="shared" ref="M210" si="40">M226</f>
        <v>0</v>
      </c>
      <c r="N210" s="18">
        <f t="shared" ref="N210" si="41">N226</f>
        <v>0</v>
      </c>
      <c r="O210" s="71"/>
      <c r="P210" s="104"/>
      <c r="Q210" s="46"/>
      <c r="R210" s="46"/>
      <c r="S210" s="46"/>
      <c r="T210" s="46"/>
    </row>
    <row r="211" spans="1:20" ht="63" x14ac:dyDescent="0.25">
      <c r="A211" s="95"/>
      <c r="B211" s="89"/>
      <c r="C211" s="95"/>
      <c r="D211" s="16" t="s">
        <v>5</v>
      </c>
      <c r="E211" s="18">
        <f t="shared" si="39"/>
        <v>854713.93700999999</v>
      </c>
      <c r="F211" s="82">
        <f>F214+F220+F227+F248</f>
        <v>172353.89285</v>
      </c>
      <c r="G211" s="83"/>
      <c r="H211" s="83"/>
      <c r="I211" s="168"/>
      <c r="J211" s="169"/>
      <c r="K211" s="18">
        <f>K214+K227+K220</f>
        <v>172241.18471</v>
      </c>
      <c r="L211" s="18">
        <f>L214+L227+L220</f>
        <v>172294.63795</v>
      </c>
      <c r="M211" s="18">
        <f>M214+M227</f>
        <v>168912.11074999999</v>
      </c>
      <c r="N211" s="18">
        <f>N214+N227</f>
        <v>168912.11074999999</v>
      </c>
      <c r="O211" s="71"/>
      <c r="P211" s="104"/>
      <c r="Q211" s="46"/>
      <c r="R211" s="46"/>
      <c r="S211" s="46"/>
      <c r="T211" s="46"/>
    </row>
    <row r="212" spans="1:20" x14ac:dyDescent="0.25">
      <c r="A212" s="95"/>
      <c r="B212" s="89"/>
      <c r="C212" s="95"/>
      <c r="D212" s="57" t="s">
        <v>16</v>
      </c>
      <c r="E212" s="18">
        <f t="shared" si="39"/>
        <v>24865.4794</v>
      </c>
      <c r="F212" s="82">
        <f>F215</f>
        <v>4973.0958799999999</v>
      </c>
      <c r="G212" s="83"/>
      <c r="H212" s="83"/>
      <c r="I212" s="83"/>
      <c r="J212" s="84"/>
      <c r="K212" s="18">
        <f>K215</f>
        <v>4973.0958799999999</v>
      </c>
      <c r="L212" s="18">
        <f t="shared" ref="L212:N212" si="42">L215</f>
        <v>4973.0958799999999</v>
      </c>
      <c r="M212" s="18">
        <f t="shared" si="42"/>
        <v>4973.0958799999999</v>
      </c>
      <c r="N212" s="18">
        <f t="shared" si="42"/>
        <v>4973.0958799999999</v>
      </c>
      <c r="O212" s="72"/>
      <c r="P212" s="104"/>
      <c r="Q212" s="46"/>
      <c r="R212" s="46"/>
      <c r="S212" s="46"/>
      <c r="T212" s="46"/>
    </row>
    <row r="213" spans="1:20" ht="15.75" customHeight="1" x14ac:dyDescent="0.25">
      <c r="A213" s="77" t="s">
        <v>6</v>
      </c>
      <c r="B213" s="76" t="s">
        <v>237</v>
      </c>
      <c r="C213" s="88" t="s">
        <v>279</v>
      </c>
      <c r="D213" s="16" t="s">
        <v>3</v>
      </c>
      <c r="E213" s="18">
        <f t="shared" si="39"/>
        <v>869426.03315000003</v>
      </c>
      <c r="F213" s="82">
        <f>F214+F215</f>
        <v>173885.20663</v>
      </c>
      <c r="G213" s="83"/>
      <c r="H213" s="83"/>
      <c r="I213" s="83"/>
      <c r="J213" s="84"/>
      <c r="K213" s="18">
        <f>SUM(K214:K215)</f>
        <v>173885.20663</v>
      </c>
      <c r="L213" s="18">
        <f>SUM(L214:L215)</f>
        <v>173885.20663</v>
      </c>
      <c r="M213" s="17">
        <f>M214+M215</f>
        <v>173885.20663</v>
      </c>
      <c r="N213" s="17">
        <f>N214+N215</f>
        <v>173885.20663</v>
      </c>
      <c r="O213" s="70" t="s">
        <v>18</v>
      </c>
      <c r="P213" s="104"/>
      <c r="Q213" s="46"/>
      <c r="R213" s="46"/>
      <c r="S213" s="46"/>
      <c r="T213" s="46"/>
    </row>
    <row r="214" spans="1:20" ht="47.25" x14ac:dyDescent="0.25">
      <c r="A214" s="90"/>
      <c r="B214" s="76"/>
      <c r="C214" s="88"/>
      <c r="D214" s="19" t="s">
        <v>5</v>
      </c>
      <c r="E214" s="18">
        <f t="shared" si="39"/>
        <v>844560.55374999996</v>
      </c>
      <c r="F214" s="73">
        <v>168912.11074999999</v>
      </c>
      <c r="G214" s="74"/>
      <c r="H214" s="74"/>
      <c r="I214" s="74"/>
      <c r="J214" s="75"/>
      <c r="K214" s="20">
        <v>168912.11074999999</v>
      </c>
      <c r="L214" s="20">
        <v>168912.11074999999</v>
      </c>
      <c r="M214" s="20">
        <v>168912.11074999999</v>
      </c>
      <c r="N214" s="20">
        <v>168912.11074999999</v>
      </c>
      <c r="O214" s="71"/>
      <c r="P214" s="104"/>
      <c r="Q214" s="46"/>
      <c r="R214" s="46"/>
      <c r="S214" s="46"/>
      <c r="T214" s="46"/>
    </row>
    <row r="215" spans="1:20" x14ac:dyDescent="0.25">
      <c r="A215" s="90"/>
      <c r="B215" s="76"/>
      <c r="C215" s="88"/>
      <c r="D215" s="58" t="s">
        <v>16</v>
      </c>
      <c r="E215" s="18">
        <f t="shared" si="39"/>
        <v>24865.4794</v>
      </c>
      <c r="F215" s="73">
        <v>4973.0958799999999</v>
      </c>
      <c r="G215" s="74"/>
      <c r="H215" s="74"/>
      <c r="I215" s="74"/>
      <c r="J215" s="75"/>
      <c r="K215" s="20">
        <v>4973.0958799999999</v>
      </c>
      <c r="L215" s="20">
        <v>4973.0958799999999</v>
      </c>
      <c r="M215" s="20">
        <v>4973.0958799999999</v>
      </c>
      <c r="N215" s="20">
        <v>4973.0958799999999</v>
      </c>
      <c r="O215" s="71"/>
      <c r="P215" s="104"/>
      <c r="Q215" s="46"/>
      <c r="R215" s="46"/>
      <c r="S215" s="46"/>
      <c r="T215" s="46"/>
    </row>
    <row r="216" spans="1:20" x14ac:dyDescent="0.25">
      <c r="A216" s="90"/>
      <c r="B216" s="79" t="s">
        <v>106</v>
      </c>
      <c r="C216" s="67" t="s">
        <v>57</v>
      </c>
      <c r="D216" s="67" t="s">
        <v>57</v>
      </c>
      <c r="E216" s="59" t="s">
        <v>58</v>
      </c>
      <c r="F216" s="59" t="s">
        <v>270</v>
      </c>
      <c r="G216" s="63" t="s">
        <v>139</v>
      </c>
      <c r="H216" s="64"/>
      <c r="I216" s="64"/>
      <c r="J216" s="65"/>
      <c r="K216" s="66" t="s">
        <v>36</v>
      </c>
      <c r="L216" s="66" t="s">
        <v>245</v>
      </c>
      <c r="M216" s="59" t="s">
        <v>247</v>
      </c>
      <c r="N216" s="59" t="s">
        <v>248</v>
      </c>
      <c r="O216" s="71"/>
      <c r="P216" s="104"/>
      <c r="Q216" s="46"/>
      <c r="R216" s="46"/>
      <c r="S216" s="46"/>
      <c r="T216" s="46"/>
    </row>
    <row r="217" spans="1:20" ht="31.5" x14ac:dyDescent="0.25">
      <c r="A217" s="90"/>
      <c r="B217" s="80"/>
      <c r="C217" s="68"/>
      <c r="D217" s="68"/>
      <c r="E217" s="60"/>
      <c r="F217" s="60"/>
      <c r="G217" s="21" t="s">
        <v>127</v>
      </c>
      <c r="H217" s="21" t="s">
        <v>132</v>
      </c>
      <c r="I217" s="21" t="s">
        <v>128</v>
      </c>
      <c r="J217" s="21" t="s">
        <v>129</v>
      </c>
      <c r="K217" s="66"/>
      <c r="L217" s="66"/>
      <c r="M217" s="60"/>
      <c r="N217" s="60"/>
      <c r="O217" s="71"/>
      <c r="P217" s="104"/>
      <c r="Q217" s="46"/>
      <c r="R217" s="46"/>
      <c r="S217" s="46"/>
      <c r="T217" s="46"/>
    </row>
    <row r="218" spans="1:20" ht="84" customHeight="1" x14ac:dyDescent="0.25">
      <c r="A218" s="78"/>
      <c r="B218" s="81"/>
      <c r="C218" s="69"/>
      <c r="D218" s="69"/>
      <c r="E218" s="142">
        <v>100</v>
      </c>
      <c r="F218" s="170">
        <v>100</v>
      </c>
      <c r="G218" s="143">
        <v>25</v>
      </c>
      <c r="H218" s="143">
        <v>50</v>
      </c>
      <c r="I218" s="143">
        <v>75</v>
      </c>
      <c r="J218" s="143">
        <v>100</v>
      </c>
      <c r="K218" s="143">
        <v>100</v>
      </c>
      <c r="L218" s="143">
        <v>100</v>
      </c>
      <c r="M218" s="143">
        <v>100</v>
      </c>
      <c r="N218" s="143">
        <v>100</v>
      </c>
      <c r="O218" s="72"/>
      <c r="P218" s="104"/>
      <c r="Q218" s="46"/>
      <c r="R218" s="46"/>
      <c r="S218" s="46"/>
      <c r="T218" s="46"/>
    </row>
    <row r="219" spans="1:20" ht="15.75" hidden="1" customHeight="1" x14ac:dyDescent="0.25">
      <c r="A219" s="77" t="s">
        <v>7</v>
      </c>
      <c r="B219" s="76" t="s">
        <v>79</v>
      </c>
      <c r="C219" s="88" t="s">
        <v>37</v>
      </c>
      <c r="D219" s="16" t="s">
        <v>3</v>
      </c>
      <c r="E219" s="18">
        <f>SUM(F219:L219)</f>
        <v>0</v>
      </c>
      <c r="F219" s="82">
        <f>SUM(F220:F220)</f>
        <v>0</v>
      </c>
      <c r="G219" s="83"/>
      <c r="H219" s="83"/>
      <c r="I219" s="83"/>
      <c r="J219" s="84"/>
      <c r="K219" s="18">
        <f>SUM(K220:K220)</f>
        <v>0</v>
      </c>
      <c r="L219" s="18">
        <f>SUM(L220:L220)</f>
        <v>0</v>
      </c>
      <c r="M219" s="17">
        <f>M220</f>
        <v>0</v>
      </c>
      <c r="N219" s="17">
        <f>N220</f>
        <v>0</v>
      </c>
      <c r="O219" s="70" t="s">
        <v>18</v>
      </c>
      <c r="P219" s="104"/>
      <c r="Q219" s="46"/>
      <c r="R219" s="46"/>
      <c r="S219" s="46"/>
      <c r="T219" s="46"/>
    </row>
    <row r="220" spans="1:20" ht="47.25" hidden="1" customHeight="1" x14ac:dyDescent="0.25">
      <c r="A220" s="90"/>
      <c r="B220" s="76"/>
      <c r="C220" s="88"/>
      <c r="D220" s="19" t="s">
        <v>5</v>
      </c>
      <c r="E220" s="18">
        <f>SUM(F220:L220)</f>
        <v>0</v>
      </c>
      <c r="F220" s="73">
        <v>0</v>
      </c>
      <c r="G220" s="74"/>
      <c r="H220" s="74"/>
      <c r="I220" s="74"/>
      <c r="J220" s="75"/>
      <c r="K220" s="20">
        <v>0</v>
      </c>
      <c r="L220" s="20">
        <v>0</v>
      </c>
      <c r="M220" s="23">
        <v>0</v>
      </c>
      <c r="N220" s="23">
        <v>0</v>
      </c>
      <c r="O220" s="71"/>
      <c r="P220" s="111"/>
      <c r="Q220" s="46"/>
      <c r="R220" s="46"/>
      <c r="S220" s="46"/>
      <c r="T220" s="46"/>
    </row>
    <row r="221" spans="1:20" ht="15.75" hidden="1" customHeight="1" x14ac:dyDescent="0.25">
      <c r="A221" s="90"/>
      <c r="B221" s="79" t="s">
        <v>107</v>
      </c>
      <c r="C221" s="67" t="s">
        <v>57</v>
      </c>
      <c r="D221" s="67" t="s">
        <v>57</v>
      </c>
      <c r="E221" s="59" t="s">
        <v>58</v>
      </c>
      <c r="F221" s="59" t="s">
        <v>174</v>
      </c>
      <c r="G221" s="63" t="s">
        <v>139</v>
      </c>
      <c r="H221" s="64"/>
      <c r="I221" s="64"/>
      <c r="J221" s="65"/>
      <c r="K221" s="66" t="s">
        <v>35</v>
      </c>
      <c r="L221" s="66" t="s">
        <v>36</v>
      </c>
      <c r="M221" s="59" t="s">
        <v>2</v>
      </c>
      <c r="N221" s="59" t="s">
        <v>2</v>
      </c>
      <c r="O221" s="71"/>
      <c r="P221" s="111"/>
      <c r="Q221" s="46"/>
      <c r="R221" s="46"/>
      <c r="S221" s="46"/>
      <c r="T221" s="46"/>
    </row>
    <row r="222" spans="1:20" ht="31.5" hidden="1" customHeight="1" x14ac:dyDescent="0.25">
      <c r="A222" s="90"/>
      <c r="B222" s="80"/>
      <c r="C222" s="68"/>
      <c r="D222" s="68"/>
      <c r="E222" s="60"/>
      <c r="F222" s="60"/>
      <c r="G222" s="21" t="s">
        <v>127</v>
      </c>
      <c r="H222" s="21" t="s">
        <v>132</v>
      </c>
      <c r="I222" s="21" t="s">
        <v>128</v>
      </c>
      <c r="J222" s="21" t="s">
        <v>129</v>
      </c>
      <c r="K222" s="66"/>
      <c r="L222" s="66"/>
      <c r="M222" s="60"/>
      <c r="N222" s="60"/>
      <c r="O222" s="71"/>
      <c r="P222" s="104"/>
      <c r="Q222" s="46"/>
      <c r="R222" s="46"/>
      <c r="S222" s="46"/>
      <c r="T222" s="46"/>
    </row>
    <row r="223" spans="1:20" ht="15.75" hidden="1" customHeight="1" x14ac:dyDescent="0.25">
      <c r="A223" s="78"/>
      <c r="B223" s="81"/>
      <c r="C223" s="69"/>
      <c r="D223" s="69"/>
      <c r="E223" s="21" t="s">
        <v>57</v>
      </c>
      <c r="F223" s="22" t="s">
        <v>57</v>
      </c>
      <c r="G223" s="22" t="s">
        <v>57</v>
      </c>
      <c r="H223" s="22" t="s">
        <v>57</v>
      </c>
      <c r="I223" s="22" t="s">
        <v>57</v>
      </c>
      <c r="J223" s="22" t="s">
        <v>57</v>
      </c>
      <c r="K223" s="22" t="s">
        <v>57</v>
      </c>
      <c r="L223" s="22" t="s">
        <v>57</v>
      </c>
      <c r="M223" s="22" t="s">
        <v>57</v>
      </c>
      <c r="N223" s="22" t="s">
        <v>57</v>
      </c>
      <c r="O223" s="72"/>
      <c r="P223" s="104"/>
      <c r="Q223" s="46"/>
      <c r="R223" s="46"/>
      <c r="S223" s="46"/>
      <c r="T223" s="46"/>
    </row>
    <row r="224" spans="1:20" ht="15.75" customHeight="1" x14ac:dyDescent="0.25">
      <c r="A224" s="146" t="s">
        <v>7</v>
      </c>
      <c r="B224" s="76" t="s">
        <v>80</v>
      </c>
      <c r="C224" s="88" t="s">
        <v>279</v>
      </c>
      <c r="D224" s="16" t="s">
        <v>3</v>
      </c>
      <c r="E224" s="18">
        <f>SUM(F224:N224)</f>
        <v>26860.802250000001</v>
      </c>
      <c r="F224" s="82">
        <f>F225+F226+F227</f>
        <v>9105.2436400000006</v>
      </c>
      <c r="G224" s="83"/>
      <c r="H224" s="83"/>
      <c r="I224" s="83"/>
      <c r="J224" s="84"/>
      <c r="K224" s="18">
        <f>K225+K226+K227</f>
        <v>8807.0739599999997</v>
      </c>
      <c r="L224" s="18">
        <f>L225+L226+L227</f>
        <v>8948.4846500000003</v>
      </c>
      <c r="M224" s="18">
        <f>M225+M226+M227</f>
        <v>0</v>
      </c>
      <c r="N224" s="18">
        <f>N225+N226+N227</f>
        <v>0</v>
      </c>
      <c r="O224" s="70" t="s">
        <v>18</v>
      </c>
      <c r="P224" s="104"/>
      <c r="Q224" s="46"/>
      <c r="R224" s="46"/>
      <c r="S224" s="46"/>
      <c r="T224" s="46"/>
    </row>
    <row r="225" spans="1:20" ht="31.5" x14ac:dyDescent="0.25">
      <c r="A225" s="147"/>
      <c r="B225" s="76"/>
      <c r="C225" s="88"/>
      <c r="D225" s="19" t="s">
        <v>19</v>
      </c>
      <c r="E225" s="18">
        <f>SUM(F225:N225)</f>
        <v>8300</v>
      </c>
      <c r="F225" s="73">
        <v>2945</v>
      </c>
      <c r="G225" s="74"/>
      <c r="H225" s="74"/>
      <c r="I225" s="74"/>
      <c r="J225" s="75"/>
      <c r="K225" s="20">
        <v>2739</v>
      </c>
      <c r="L225" s="20">
        <v>2616</v>
      </c>
      <c r="M225" s="20">
        <v>0</v>
      </c>
      <c r="N225" s="20">
        <v>0</v>
      </c>
      <c r="O225" s="71"/>
      <c r="P225" s="107"/>
      <c r="Q225" s="46"/>
      <c r="R225" s="46"/>
      <c r="S225" s="46"/>
      <c r="T225" s="46"/>
    </row>
    <row r="226" spans="1:20" ht="31.5" x14ac:dyDescent="0.25">
      <c r="A226" s="147"/>
      <c r="B226" s="76"/>
      <c r="C226" s="88"/>
      <c r="D226" s="19" t="s">
        <v>15</v>
      </c>
      <c r="E226" s="18">
        <f>SUM(F226:N226)</f>
        <v>8407.4189900000001</v>
      </c>
      <c r="F226" s="73">
        <v>2718.4615399999998</v>
      </c>
      <c r="G226" s="74"/>
      <c r="H226" s="74"/>
      <c r="I226" s="74"/>
      <c r="J226" s="75"/>
      <c r="K226" s="20">
        <v>2739</v>
      </c>
      <c r="L226" s="20">
        <v>2949.9574499999999</v>
      </c>
      <c r="M226" s="20">
        <v>0</v>
      </c>
      <c r="N226" s="20">
        <v>0</v>
      </c>
      <c r="O226" s="71"/>
      <c r="P226" s="107"/>
      <c r="Q226" s="46"/>
      <c r="R226" s="118"/>
      <c r="S226" s="46"/>
      <c r="T226" s="46"/>
    </row>
    <row r="227" spans="1:20" ht="47.25" x14ac:dyDescent="0.25">
      <c r="A227" s="147"/>
      <c r="B227" s="76"/>
      <c r="C227" s="88"/>
      <c r="D227" s="19" t="s">
        <v>5</v>
      </c>
      <c r="E227" s="18">
        <f>SUM(F227:N227)</f>
        <v>10153.383260000001</v>
      </c>
      <c r="F227" s="73">
        <v>3441.7820999999999</v>
      </c>
      <c r="G227" s="74"/>
      <c r="H227" s="74"/>
      <c r="I227" s="74"/>
      <c r="J227" s="75"/>
      <c r="K227" s="20">
        <v>3329.0739600000002</v>
      </c>
      <c r="L227" s="20">
        <v>3382.5272</v>
      </c>
      <c r="M227" s="20">
        <v>0</v>
      </c>
      <c r="N227" s="20">
        <v>0</v>
      </c>
      <c r="O227" s="71"/>
      <c r="P227" s="107"/>
      <c r="Q227" s="118"/>
      <c r="R227" s="118"/>
      <c r="S227" s="46"/>
      <c r="T227" s="46"/>
    </row>
    <row r="228" spans="1:20" ht="15.75" x14ac:dyDescent="0.25">
      <c r="A228" s="147"/>
      <c r="B228" s="79" t="s">
        <v>335</v>
      </c>
      <c r="C228" s="67" t="s">
        <v>57</v>
      </c>
      <c r="D228" s="67" t="s">
        <v>57</v>
      </c>
      <c r="E228" s="59" t="s">
        <v>58</v>
      </c>
      <c r="F228" s="59" t="s">
        <v>269</v>
      </c>
      <c r="G228" s="63" t="s">
        <v>139</v>
      </c>
      <c r="H228" s="64"/>
      <c r="I228" s="64"/>
      <c r="J228" s="65"/>
      <c r="K228" s="66" t="s">
        <v>36</v>
      </c>
      <c r="L228" s="66" t="s">
        <v>245</v>
      </c>
      <c r="M228" s="59" t="s">
        <v>247</v>
      </c>
      <c r="N228" s="59" t="s">
        <v>248</v>
      </c>
      <c r="O228" s="71"/>
      <c r="P228" s="111"/>
      <c r="Q228" s="46"/>
      <c r="R228" s="46"/>
      <c r="S228" s="46"/>
      <c r="T228" s="46"/>
    </row>
    <row r="229" spans="1:20" ht="31.5" x14ac:dyDescent="0.25">
      <c r="A229" s="147"/>
      <c r="B229" s="80"/>
      <c r="C229" s="68"/>
      <c r="D229" s="68"/>
      <c r="E229" s="60"/>
      <c r="F229" s="60"/>
      <c r="G229" s="21" t="s">
        <v>127</v>
      </c>
      <c r="H229" s="21" t="s">
        <v>132</v>
      </c>
      <c r="I229" s="21" t="s">
        <v>128</v>
      </c>
      <c r="J229" s="21" t="s">
        <v>129</v>
      </c>
      <c r="K229" s="66"/>
      <c r="L229" s="66"/>
      <c r="M229" s="60"/>
      <c r="N229" s="60"/>
      <c r="O229" s="71"/>
      <c r="P229" s="111"/>
      <c r="Q229" s="46"/>
      <c r="R229" s="46"/>
      <c r="S229" s="46"/>
      <c r="T229" s="46"/>
    </row>
    <row r="230" spans="1:20" ht="51" customHeight="1" x14ac:dyDescent="0.25">
      <c r="A230" s="148"/>
      <c r="B230" s="81"/>
      <c r="C230" s="69"/>
      <c r="D230" s="69"/>
      <c r="E230" s="171">
        <v>1</v>
      </c>
      <c r="F230" s="170">
        <v>1</v>
      </c>
      <c r="G230" s="170" t="s">
        <v>57</v>
      </c>
      <c r="H230" s="170" t="s">
        <v>57</v>
      </c>
      <c r="I230" s="170" t="s">
        <v>57</v>
      </c>
      <c r="J230" s="170">
        <v>1</v>
      </c>
      <c r="K230" s="170">
        <v>1</v>
      </c>
      <c r="L230" s="170">
        <v>1</v>
      </c>
      <c r="M230" s="170">
        <v>1</v>
      </c>
      <c r="N230" s="170">
        <v>1</v>
      </c>
      <c r="O230" s="72"/>
      <c r="P230" s="111"/>
      <c r="Q230" s="46"/>
      <c r="R230" s="46"/>
      <c r="S230" s="46"/>
      <c r="T230" s="46"/>
    </row>
    <row r="231" spans="1:20" ht="15.75" customHeight="1" x14ac:dyDescent="0.25">
      <c r="A231" s="96" t="s">
        <v>8</v>
      </c>
      <c r="B231" s="89" t="s">
        <v>137</v>
      </c>
      <c r="C231" s="89" t="s">
        <v>279</v>
      </c>
      <c r="D231" s="16" t="s">
        <v>3</v>
      </c>
      <c r="E231" s="18">
        <f>SUM(F231:N231)</f>
        <v>96.153850000000006</v>
      </c>
      <c r="F231" s="82">
        <f>SUM(F232:J234)</f>
        <v>96.153850000000006</v>
      </c>
      <c r="G231" s="83"/>
      <c r="H231" s="83"/>
      <c r="I231" s="83"/>
      <c r="J231" s="84"/>
      <c r="K231" s="18">
        <f>SUM(K232:K234)</f>
        <v>0</v>
      </c>
      <c r="L231" s="18">
        <f t="shared" ref="L231:N231" si="43">SUM(L232:L234)</f>
        <v>0</v>
      </c>
      <c r="M231" s="18">
        <f t="shared" si="43"/>
        <v>0</v>
      </c>
      <c r="N231" s="18">
        <f t="shared" si="43"/>
        <v>0</v>
      </c>
      <c r="O231" s="70" t="s">
        <v>18</v>
      </c>
      <c r="P231" s="104"/>
      <c r="Q231" s="46"/>
      <c r="R231" s="46"/>
      <c r="S231" s="46"/>
      <c r="T231" s="46"/>
    </row>
    <row r="232" spans="1:20" ht="31.5" x14ac:dyDescent="0.25">
      <c r="A232" s="96"/>
      <c r="B232" s="89"/>
      <c r="C232" s="89"/>
      <c r="D232" s="16" t="s">
        <v>19</v>
      </c>
      <c r="E232" s="18">
        <f>SUM(F232:N232)</f>
        <v>50</v>
      </c>
      <c r="F232" s="82">
        <f>F246</f>
        <v>50</v>
      </c>
      <c r="G232" s="83"/>
      <c r="H232" s="83"/>
      <c r="I232" s="83"/>
      <c r="J232" s="84"/>
      <c r="K232" s="18">
        <f>K246</f>
        <v>0</v>
      </c>
      <c r="L232" s="18">
        <f t="shared" ref="L232:N232" si="44">L246</f>
        <v>0</v>
      </c>
      <c r="M232" s="18">
        <f t="shared" si="44"/>
        <v>0</v>
      </c>
      <c r="N232" s="18">
        <f t="shared" si="44"/>
        <v>0</v>
      </c>
      <c r="O232" s="71"/>
      <c r="P232" s="104"/>
      <c r="Q232" s="46"/>
      <c r="R232" s="46"/>
      <c r="S232" s="46"/>
      <c r="T232" s="46"/>
    </row>
    <row r="233" spans="1:20" ht="31.5" x14ac:dyDescent="0.25">
      <c r="A233" s="96"/>
      <c r="B233" s="89"/>
      <c r="C233" s="89"/>
      <c r="D233" s="16" t="s">
        <v>15</v>
      </c>
      <c r="E233" s="18">
        <f t="shared" ref="E233" si="45">SUM(F233:N233)</f>
        <v>46.153849999999998</v>
      </c>
      <c r="F233" s="82">
        <f>F247</f>
        <v>46.153849999999998</v>
      </c>
      <c r="G233" s="83"/>
      <c r="H233" s="83"/>
      <c r="I233" s="83"/>
      <c r="J233" s="84"/>
      <c r="K233" s="18">
        <f>K247</f>
        <v>0</v>
      </c>
      <c r="L233" s="18">
        <f t="shared" ref="L233:N233" si="46">L247</f>
        <v>0</v>
      </c>
      <c r="M233" s="18">
        <f t="shared" si="46"/>
        <v>0</v>
      </c>
      <c r="N233" s="18">
        <f t="shared" si="46"/>
        <v>0</v>
      </c>
      <c r="O233" s="71"/>
      <c r="P233" s="104"/>
      <c r="Q233" s="46"/>
      <c r="R233" s="46"/>
      <c r="S233" s="46"/>
      <c r="T233" s="46"/>
    </row>
    <row r="234" spans="1:20" ht="53.25" customHeight="1" x14ac:dyDescent="0.25">
      <c r="A234" s="96"/>
      <c r="B234" s="89"/>
      <c r="C234" s="89"/>
      <c r="D234" s="16" t="s">
        <v>5</v>
      </c>
      <c r="E234" s="18">
        <f>SUM(F234:N234)</f>
        <v>0</v>
      </c>
      <c r="F234" s="82">
        <f>F241+F248</f>
        <v>0</v>
      </c>
      <c r="G234" s="83"/>
      <c r="H234" s="83"/>
      <c r="I234" s="83"/>
      <c r="J234" s="84"/>
      <c r="K234" s="18">
        <f>K241+K248</f>
        <v>0</v>
      </c>
      <c r="L234" s="18">
        <f t="shared" ref="L234:N234" si="47">L241+L248</f>
        <v>0</v>
      </c>
      <c r="M234" s="18">
        <f t="shared" si="47"/>
        <v>0</v>
      </c>
      <c r="N234" s="18">
        <f t="shared" si="47"/>
        <v>0</v>
      </c>
      <c r="O234" s="72"/>
      <c r="P234" s="104"/>
      <c r="Q234" s="46"/>
      <c r="R234" s="46"/>
      <c r="S234" s="46"/>
      <c r="T234" s="46"/>
    </row>
    <row r="235" spans="1:20" ht="6" hidden="1" customHeight="1" x14ac:dyDescent="0.25">
      <c r="A235" s="77" t="s">
        <v>9</v>
      </c>
      <c r="B235" s="76" t="s">
        <v>81</v>
      </c>
      <c r="C235" s="77" t="s">
        <v>37</v>
      </c>
      <c r="D235" s="16" t="s">
        <v>3</v>
      </c>
      <c r="E235" s="18">
        <f>SUM(F235:L235)</f>
        <v>0</v>
      </c>
      <c r="F235" s="82">
        <f>SUM(F236:F236)</f>
        <v>0</v>
      </c>
      <c r="G235" s="83"/>
      <c r="H235" s="83"/>
      <c r="I235" s="83"/>
      <c r="J235" s="84"/>
      <c r="K235" s="18">
        <f>SUM(K236:K236)</f>
        <v>0</v>
      </c>
      <c r="L235" s="18">
        <f>SUM(L236:L236)</f>
        <v>0</v>
      </c>
      <c r="M235" s="17">
        <f>M236</f>
        <v>0</v>
      </c>
      <c r="N235" s="17">
        <f>N236</f>
        <v>0</v>
      </c>
      <c r="O235" s="70" t="s">
        <v>18</v>
      </c>
      <c r="P235" s="104"/>
      <c r="Q235" s="46"/>
      <c r="R235" s="46"/>
      <c r="S235" s="46"/>
      <c r="T235" s="46"/>
    </row>
    <row r="236" spans="1:20" ht="9.75" hidden="1" customHeight="1" x14ac:dyDescent="0.25">
      <c r="A236" s="90"/>
      <c r="B236" s="76"/>
      <c r="C236" s="78"/>
      <c r="D236" s="19" t="s">
        <v>5</v>
      </c>
      <c r="E236" s="18">
        <f>SUM(F236:L236)</f>
        <v>0</v>
      </c>
      <c r="F236" s="73">
        <v>0</v>
      </c>
      <c r="G236" s="74"/>
      <c r="H236" s="74"/>
      <c r="I236" s="74"/>
      <c r="J236" s="75"/>
      <c r="K236" s="20">
        <v>0</v>
      </c>
      <c r="L236" s="20">
        <v>0</v>
      </c>
      <c r="M236" s="23">
        <v>0</v>
      </c>
      <c r="N236" s="23">
        <v>0</v>
      </c>
      <c r="O236" s="71"/>
      <c r="P236" s="111"/>
      <c r="Q236" s="46"/>
      <c r="R236" s="46"/>
      <c r="S236" s="46"/>
      <c r="T236" s="46"/>
    </row>
    <row r="237" spans="1:20" ht="6.75" hidden="1" customHeight="1" x14ac:dyDescent="0.25">
      <c r="A237" s="90"/>
      <c r="B237" s="79" t="s">
        <v>203</v>
      </c>
      <c r="C237" s="67" t="s">
        <v>57</v>
      </c>
      <c r="D237" s="67" t="s">
        <v>57</v>
      </c>
      <c r="E237" s="59" t="s">
        <v>58</v>
      </c>
      <c r="F237" s="59" t="s">
        <v>175</v>
      </c>
      <c r="G237" s="63" t="s">
        <v>139</v>
      </c>
      <c r="H237" s="64"/>
      <c r="I237" s="64"/>
      <c r="J237" s="65"/>
      <c r="K237" s="66" t="s">
        <v>35</v>
      </c>
      <c r="L237" s="66" t="s">
        <v>36</v>
      </c>
      <c r="M237" s="59" t="s">
        <v>2</v>
      </c>
      <c r="N237" s="59" t="s">
        <v>2</v>
      </c>
      <c r="O237" s="71"/>
      <c r="P237" s="111"/>
      <c r="Q237" s="46"/>
      <c r="R237" s="46"/>
      <c r="S237" s="46"/>
      <c r="T237" s="46"/>
    </row>
    <row r="238" spans="1:20" ht="7.5" hidden="1" customHeight="1" x14ac:dyDescent="0.25">
      <c r="A238" s="90"/>
      <c r="B238" s="80"/>
      <c r="C238" s="68"/>
      <c r="D238" s="68"/>
      <c r="E238" s="60"/>
      <c r="F238" s="60"/>
      <c r="G238" s="21" t="s">
        <v>127</v>
      </c>
      <c r="H238" s="21" t="s">
        <v>132</v>
      </c>
      <c r="I238" s="21" t="s">
        <v>128</v>
      </c>
      <c r="J238" s="21" t="s">
        <v>129</v>
      </c>
      <c r="K238" s="66"/>
      <c r="L238" s="66"/>
      <c r="M238" s="60"/>
      <c r="N238" s="60"/>
      <c r="O238" s="71"/>
      <c r="P238" s="104"/>
      <c r="Q238" s="46"/>
      <c r="R238" s="46"/>
      <c r="S238" s="46"/>
      <c r="T238" s="46"/>
    </row>
    <row r="239" spans="1:20" ht="9.75" hidden="1" customHeight="1" x14ac:dyDescent="0.25">
      <c r="A239" s="78"/>
      <c r="B239" s="81"/>
      <c r="C239" s="69"/>
      <c r="D239" s="69"/>
      <c r="E239" s="21" t="s">
        <v>57</v>
      </c>
      <c r="F239" s="22" t="s">
        <v>57</v>
      </c>
      <c r="G239" s="22" t="s">
        <v>57</v>
      </c>
      <c r="H239" s="22" t="s">
        <v>57</v>
      </c>
      <c r="I239" s="22" t="s">
        <v>57</v>
      </c>
      <c r="J239" s="22" t="s">
        <v>57</v>
      </c>
      <c r="K239" s="22" t="s">
        <v>57</v>
      </c>
      <c r="L239" s="22" t="s">
        <v>57</v>
      </c>
      <c r="M239" s="22" t="s">
        <v>57</v>
      </c>
      <c r="N239" s="22" t="s">
        <v>57</v>
      </c>
      <c r="O239" s="72"/>
      <c r="P239" s="104"/>
      <c r="Q239" s="46"/>
      <c r="R239" s="46"/>
      <c r="S239" s="46"/>
      <c r="T239" s="46"/>
    </row>
    <row r="240" spans="1:20" ht="15.75" hidden="1" customHeight="1" x14ac:dyDescent="0.25">
      <c r="A240" s="77" t="s">
        <v>9</v>
      </c>
      <c r="B240" s="76" t="s">
        <v>200</v>
      </c>
      <c r="C240" s="77" t="s">
        <v>279</v>
      </c>
      <c r="D240" s="16" t="s">
        <v>3</v>
      </c>
      <c r="E240" s="18">
        <f>SUM(F240:N240)</f>
        <v>0</v>
      </c>
      <c r="F240" s="82">
        <f>SUM(F241:F241)</f>
        <v>0</v>
      </c>
      <c r="G240" s="83"/>
      <c r="H240" s="83"/>
      <c r="I240" s="83"/>
      <c r="J240" s="84"/>
      <c r="K240" s="18">
        <f>SUM(K241:K241)</f>
        <v>0</v>
      </c>
      <c r="L240" s="18">
        <f>SUM(L241:L241)</f>
        <v>0</v>
      </c>
      <c r="M240" s="17">
        <f>M241</f>
        <v>0</v>
      </c>
      <c r="N240" s="17">
        <f>N241</f>
        <v>0</v>
      </c>
      <c r="O240" s="70" t="s">
        <v>18</v>
      </c>
      <c r="P240" s="104"/>
      <c r="Q240" s="46"/>
      <c r="R240" s="46"/>
      <c r="S240" s="46"/>
      <c r="T240" s="46"/>
    </row>
    <row r="241" spans="1:20" ht="57" hidden="1" customHeight="1" x14ac:dyDescent="0.25">
      <c r="A241" s="90"/>
      <c r="B241" s="76"/>
      <c r="C241" s="90"/>
      <c r="D241" s="19" t="s">
        <v>5</v>
      </c>
      <c r="E241" s="18">
        <f>SUM(F241:N241)</f>
        <v>0</v>
      </c>
      <c r="F241" s="73">
        <v>0</v>
      </c>
      <c r="G241" s="74"/>
      <c r="H241" s="74"/>
      <c r="I241" s="74"/>
      <c r="J241" s="75"/>
      <c r="K241" s="20">
        <v>0</v>
      </c>
      <c r="L241" s="20">
        <v>0</v>
      </c>
      <c r="M241" s="23">
        <v>0</v>
      </c>
      <c r="N241" s="23">
        <v>0</v>
      </c>
      <c r="O241" s="71"/>
      <c r="P241" s="104"/>
      <c r="Q241" s="46"/>
      <c r="R241" s="46"/>
      <c r="S241" s="46"/>
      <c r="T241" s="46"/>
    </row>
    <row r="242" spans="1:20" ht="15.75" hidden="1" x14ac:dyDescent="0.25">
      <c r="A242" s="90"/>
      <c r="B242" s="79" t="s">
        <v>201</v>
      </c>
      <c r="C242" s="67" t="s">
        <v>57</v>
      </c>
      <c r="D242" s="67" t="s">
        <v>57</v>
      </c>
      <c r="E242" s="59" t="s">
        <v>58</v>
      </c>
      <c r="F242" s="59" t="s">
        <v>268</v>
      </c>
      <c r="G242" s="63" t="s">
        <v>139</v>
      </c>
      <c r="H242" s="64"/>
      <c r="I242" s="64"/>
      <c r="J242" s="65"/>
      <c r="K242" s="66" t="s">
        <v>36</v>
      </c>
      <c r="L242" s="66" t="s">
        <v>245</v>
      </c>
      <c r="M242" s="59" t="s">
        <v>247</v>
      </c>
      <c r="N242" s="59" t="s">
        <v>248</v>
      </c>
      <c r="O242" s="71"/>
      <c r="P242" s="111"/>
      <c r="Q242" s="119"/>
      <c r="R242" s="46"/>
      <c r="S242" s="46"/>
      <c r="T242" s="46"/>
    </row>
    <row r="243" spans="1:20" ht="31.5" hidden="1" x14ac:dyDescent="0.25">
      <c r="A243" s="90"/>
      <c r="B243" s="80"/>
      <c r="C243" s="68"/>
      <c r="D243" s="68"/>
      <c r="E243" s="60"/>
      <c r="F243" s="60"/>
      <c r="G243" s="21" t="s">
        <v>127</v>
      </c>
      <c r="H243" s="21" t="s">
        <v>132</v>
      </c>
      <c r="I243" s="21" t="s">
        <v>128</v>
      </c>
      <c r="J243" s="21" t="s">
        <v>129</v>
      </c>
      <c r="K243" s="66"/>
      <c r="L243" s="66"/>
      <c r="M243" s="60"/>
      <c r="N243" s="60"/>
      <c r="O243" s="71"/>
      <c r="P243" s="111"/>
      <c r="Q243" s="119"/>
      <c r="R243" s="46"/>
      <c r="S243" s="46"/>
      <c r="T243" s="46"/>
    </row>
    <row r="244" spans="1:20" ht="39" hidden="1" customHeight="1" x14ac:dyDescent="0.25">
      <c r="A244" s="78"/>
      <c r="B244" s="81"/>
      <c r="C244" s="69"/>
      <c r="D244" s="69"/>
      <c r="E244" s="21" t="s">
        <v>57</v>
      </c>
      <c r="F244" s="22" t="s">
        <v>57</v>
      </c>
      <c r="G244" s="22" t="s">
        <v>57</v>
      </c>
      <c r="H244" s="22" t="s">
        <v>57</v>
      </c>
      <c r="I244" s="22" t="s">
        <v>57</v>
      </c>
      <c r="J244" s="22" t="s">
        <v>57</v>
      </c>
      <c r="K244" s="22" t="s">
        <v>57</v>
      </c>
      <c r="L244" s="22" t="s">
        <v>57</v>
      </c>
      <c r="M244" s="22" t="s">
        <v>57</v>
      </c>
      <c r="N244" s="22" t="s">
        <v>57</v>
      </c>
      <c r="O244" s="72"/>
      <c r="P244" s="111"/>
      <c r="Q244" s="119"/>
      <c r="R244" s="46"/>
      <c r="S244" s="46"/>
      <c r="T244" s="46"/>
    </row>
    <row r="245" spans="1:20" ht="15.75" customHeight="1" x14ac:dyDescent="0.25">
      <c r="A245" s="77" t="s">
        <v>10</v>
      </c>
      <c r="B245" s="76" t="s">
        <v>202</v>
      </c>
      <c r="C245" s="77" t="s">
        <v>279</v>
      </c>
      <c r="D245" s="16" t="s">
        <v>3</v>
      </c>
      <c r="E245" s="18">
        <f>SUM(F245:N245)</f>
        <v>96.153850000000006</v>
      </c>
      <c r="F245" s="82">
        <f>SUM(F246:F248)</f>
        <v>96.153850000000006</v>
      </c>
      <c r="G245" s="83"/>
      <c r="H245" s="83"/>
      <c r="I245" s="83"/>
      <c r="J245" s="84"/>
      <c r="K245" s="18">
        <f>SUM(K248:K248)</f>
        <v>0</v>
      </c>
      <c r="L245" s="18">
        <f>SUM(L248:L248)</f>
        <v>0</v>
      </c>
      <c r="M245" s="17">
        <f>M248</f>
        <v>0</v>
      </c>
      <c r="N245" s="17">
        <f>N248</f>
        <v>0</v>
      </c>
      <c r="O245" s="70" t="s">
        <v>18</v>
      </c>
      <c r="P245" s="111"/>
      <c r="Q245" s="119"/>
      <c r="R245" s="46"/>
      <c r="S245" s="46"/>
      <c r="T245" s="46"/>
    </row>
    <row r="246" spans="1:20" ht="31.5" outlineLevel="1" x14ac:dyDescent="0.25">
      <c r="A246" s="90"/>
      <c r="B246" s="76"/>
      <c r="C246" s="90"/>
      <c r="D246" s="19" t="s">
        <v>19</v>
      </c>
      <c r="E246" s="18">
        <f t="shared" ref="E246:E248" si="48">SUM(F246:N246)</f>
        <v>50</v>
      </c>
      <c r="F246" s="73">
        <v>50</v>
      </c>
      <c r="G246" s="172"/>
      <c r="H246" s="172"/>
      <c r="I246" s="172"/>
      <c r="J246" s="173"/>
      <c r="K246" s="20">
        <v>0</v>
      </c>
      <c r="L246" s="20">
        <v>0</v>
      </c>
      <c r="M246" s="20">
        <v>0</v>
      </c>
      <c r="N246" s="20">
        <v>0</v>
      </c>
      <c r="O246" s="71"/>
      <c r="P246" s="111"/>
      <c r="Q246" s="46"/>
      <c r="R246" s="46"/>
      <c r="S246" s="46"/>
      <c r="T246" s="46"/>
    </row>
    <row r="247" spans="1:20" ht="31.5" outlineLevel="1" x14ac:dyDescent="0.25">
      <c r="A247" s="90"/>
      <c r="B247" s="76"/>
      <c r="C247" s="90"/>
      <c r="D247" s="19" t="s">
        <v>15</v>
      </c>
      <c r="E247" s="18">
        <f t="shared" si="48"/>
        <v>46.153849999999998</v>
      </c>
      <c r="F247" s="73">
        <v>46.153849999999998</v>
      </c>
      <c r="G247" s="172"/>
      <c r="H247" s="172"/>
      <c r="I247" s="172"/>
      <c r="J247" s="173"/>
      <c r="K247" s="20">
        <v>0</v>
      </c>
      <c r="L247" s="20">
        <v>0</v>
      </c>
      <c r="M247" s="20">
        <v>0</v>
      </c>
      <c r="N247" s="20">
        <v>0</v>
      </c>
      <c r="O247" s="71"/>
      <c r="P247" s="111"/>
      <c r="Q247" s="46"/>
      <c r="R247" s="46"/>
      <c r="S247" s="46"/>
      <c r="T247" s="46"/>
    </row>
    <row r="248" spans="1:20" ht="47.25" x14ac:dyDescent="0.25">
      <c r="A248" s="90"/>
      <c r="B248" s="76"/>
      <c r="C248" s="78"/>
      <c r="D248" s="19" t="s">
        <v>5</v>
      </c>
      <c r="E248" s="18">
        <f t="shared" si="48"/>
        <v>0</v>
      </c>
      <c r="F248" s="73">
        <v>0</v>
      </c>
      <c r="G248" s="74"/>
      <c r="H248" s="74"/>
      <c r="I248" s="74"/>
      <c r="J248" s="75"/>
      <c r="K248" s="20">
        <v>0</v>
      </c>
      <c r="L248" s="20">
        <v>0</v>
      </c>
      <c r="M248" s="23">
        <v>0</v>
      </c>
      <c r="N248" s="23">
        <v>0</v>
      </c>
      <c r="O248" s="71"/>
      <c r="P248" s="111"/>
      <c r="Q248" s="119"/>
      <c r="R248" s="46"/>
      <c r="S248" s="46"/>
      <c r="T248" s="46"/>
    </row>
    <row r="249" spans="1:20" ht="15.75" x14ac:dyDescent="0.25">
      <c r="A249" s="90"/>
      <c r="B249" s="79" t="s">
        <v>336</v>
      </c>
      <c r="C249" s="67" t="s">
        <v>57</v>
      </c>
      <c r="D249" s="67" t="s">
        <v>57</v>
      </c>
      <c r="E249" s="59" t="s">
        <v>58</v>
      </c>
      <c r="F249" s="59" t="s">
        <v>268</v>
      </c>
      <c r="G249" s="63" t="s">
        <v>139</v>
      </c>
      <c r="H249" s="64"/>
      <c r="I249" s="64"/>
      <c r="J249" s="65"/>
      <c r="K249" s="66" t="s">
        <v>36</v>
      </c>
      <c r="L249" s="66" t="s">
        <v>245</v>
      </c>
      <c r="M249" s="59" t="s">
        <v>247</v>
      </c>
      <c r="N249" s="59" t="s">
        <v>248</v>
      </c>
      <c r="O249" s="71"/>
      <c r="P249" s="108"/>
      <c r="Q249" s="46"/>
      <c r="R249" s="46"/>
      <c r="S249" s="46"/>
      <c r="T249" s="46"/>
    </row>
    <row r="250" spans="1:20" ht="31.5" x14ac:dyDescent="0.25">
      <c r="A250" s="90"/>
      <c r="B250" s="80"/>
      <c r="C250" s="68"/>
      <c r="D250" s="68"/>
      <c r="E250" s="60"/>
      <c r="F250" s="60"/>
      <c r="G250" s="21" t="s">
        <v>127</v>
      </c>
      <c r="H250" s="21" t="s">
        <v>132</v>
      </c>
      <c r="I250" s="21" t="s">
        <v>128</v>
      </c>
      <c r="J250" s="21" t="s">
        <v>129</v>
      </c>
      <c r="K250" s="66"/>
      <c r="L250" s="66"/>
      <c r="M250" s="60"/>
      <c r="N250" s="60"/>
      <c r="O250" s="71"/>
      <c r="P250" s="108"/>
      <c r="Q250" s="46"/>
      <c r="R250" s="46"/>
      <c r="S250" s="46"/>
      <c r="T250" s="46"/>
    </row>
    <row r="251" spans="1:20" ht="30.75" customHeight="1" x14ac:dyDescent="0.25">
      <c r="A251" s="78"/>
      <c r="B251" s="81"/>
      <c r="C251" s="69"/>
      <c r="D251" s="69"/>
      <c r="E251" s="142">
        <v>1</v>
      </c>
      <c r="F251" s="143">
        <v>1</v>
      </c>
      <c r="G251" s="143" t="s">
        <v>57</v>
      </c>
      <c r="H251" s="143" t="s">
        <v>57</v>
      </c>
      <c r="I251" s="143" t="s">
        <v>57</v>
      </c>
      <c r="J251" s="143">
        <v>1</v>
      </c>
      <c r="K251" s="22" t="s">
        <v>57</v>
      </c>
      <c r="L251" s="22" t="s">
        <v>57</v>
      </c>
      <c r="M251" s="22" t="s">
        <v>57</v>
      </c>
      <c r="N251" s="22" t="s">
        <v>57</v>
      </c>
      <c r="O251" s="72"/>
      <c r="P251" s="108"/>
      <c r="Q251" s="46"/>
      <c r="R251" s="46"/>
      <c r="S251" s="46"/>
      <c r="T251" s="46"/>
    </row>
    <row r="252" spans="1:20" ht="15.75" customHeight="1" x14ac:dyDescent="0.25">
      <c r="A252" s="96" t="s">
        <v>147</v>
      </c>
      <c r="B252" s="89" t="s">
        <v>138</v>
      </c>
      <c r="C252" s="88" t="s">
        <v>279</v>
      </c>
      <c r="D252" s="16" t="s">
        <v>3</v>
      </c>
      <c r="E252" s="18">
        <f>SUM(F252:N252)</f>
        <v>5045414.4491600003</v>
      </c>
      <c r="F252" s="82">
        <f>F253+F254</f>
        <v>1012315.9709600001</v>
      </c>
      <c r="G252" s="83"/>
      <c r="H252" s="83"/>
      <c r="I252" s="83"/>
      <c r="J252" s="84"/>
      <c r="K252" s="18">
        <f>SUM(K253:K254)</f>
        <v>1008274.6195499999</v>
      </c>
      <c r="L252" s="18">
        <f>SUM(L253:L254)</f>
        <v>1008274.6195499999</v>
      </c>
      <c r="M252" s="17">
        <f>M253+M254</f>
        <v>1008274.6195499999</v>
      </c>
      <c r="N252" s="17">
        <f>N253+N254</f>
        <v>1008274.6195499999</v>
      </c>
      <c r="O252" s="70" t="s">
        <v>18</v>
      </c>
      <c r="P252" s="104"/>
      <c r="Q252" s="46"/>
      <c r="R252" s="46"/>
      <c r="S252" s="46"/>
      <c r="T252" s="46"/>
    </row>
    <row r="253" spans="1:20" ht="63" x14ac:dyDescent="0.25">
      <c r="A253" s="96"/>
      <c r="B253" s="89"/>
      <c r="C253" s="88"/>
      <c r="D253" s="16" t="s">
        <v>5</v>
      </c>
      <c r="E253" s="18">
        <f t="shared" ref="E253:E257" si="49">SUM(F253:N253)</f>
        <v>4658450.74725</v>
      </c>
      <c r="F253" s="82">
        <f>F256+F262</f>
        <v>934666.91329000005</v>
      </c>
      <c r="G253" s="83"/>
      <c r="H253" s="83"/>
      <c r="I253" s="83"/>
      <c r="J253" s="84"/>
      <c r="K253" s="18">
        <f t="shared" ref="K253:L253" si="50">K256+K262</f>
        <v>930945.95848999999</v>
      </c>
      <c r="L253" s="18">
        <f t="shared" si="50"/>
        <v>930945.95848999999</v>
      </c>
      <c r="M253" s="17">
        <f>M256+M262</f>
        <v>930945.95848999999</v>
      </c>
      <c r="N253" s="17">
        <f>N256+N262</f>
        <v>930945.95848999999</v>
      </c>
      <c r="O253" s="71"/>
      <c r="P253" s="104"/>
      <c r="Q253" s="46"/>
      <c r="R253" s="46"/>
      <c r="S253" s="46"/>
      <c r="T253" s="46"/>
    </row>
    <row r="254" spans="1:20" x14ac:dyDescent="0.25">
      <c r="A254" s="96"/>
      <c r="B254" s="89"/>
      <c r="C254" s="88"/>
      <c r="D254" s="57" t="s">
        <v>16</v>
      </c>
      <c r="E254" s="18">
        <f>SUM(F254:N254)</f>
        <v>386963.70191</v>
      </c>
      <c r="F254" s="82">
        <f>F257</f>
        <v>77649.057669999995</v>
      </c>
      <c r="G254" s="83"/>
      <c r="H254" s="83"/>
      <c r="I254" s="83"/>
      <c r="J254" s="84"/>
      <c r="K254" s="18">
        <f t="shared" ref="K254:L254" si="51">K257</f>
        <v>77328.661059999999</v>
      </c>
      <c r="L254" s="18">
        <f t="shared" si="51"/>
        <v>77328.661059999999</v>
      </c>
      <c r="M254" s="17">
        <f>M257</f>
        <v>77328.661059999999</v>
      </c>
      <c r="N254" s="17">
        <f>N257</f>
        <v>77328.661059999999</v>
      </c>
      <c r="O254" s="72"/>
      <c r="P254" s="104"/>
      <c r="Q254" s="46"/>
      <c r="R254" s="46"/>
      <c r="S254" s="46"/>
      <c r="T254" s="46"/>
    </row>
    <row r="255" spans="1:20" ht="15.75" customHeight="1" x14ac:dyDescent="0.25">
      <c r="A255" s="77" t="s">
        <v>22</v>
      </c>
      <c r="B255" s="76" t="s">
        <v>303</v>
      </c>
      <c r="C255" s="88" t="s">
        <v>279</v>
      </c>
      <c r="D255" s="16" t="s">
        <v>3</v>
      </c>
      <c r="E255" s="18">
        <f>SUM(F255:N255)</f>
        <v>5045414.4491600003</v>
      </c>
      <c r="F255" s="82">
        <f>F256+F257</f>
        <v>1012315.9709600001</v>
      </c>
      <c r="G255" s="83"/>
      <c r="H255" s="83"/>
      <c r="I255" s="83"/>
      <c r="J255" s="84"/>
      <c r="K255" s="18">
        <f>SUM(K256:K257)</f>
        <v>1008274.6195499999</v>
      </c>
      <c r="L255" s="18">
        <f>SUM(L256:L257)</f>
        <v>1008274.6195499999</v>
      </c>
      <c r="M255" s="17">
        <f>M256+M257</f>
        <v>1008274.6195499999</v>
      </c>
      <c r="N255" s="17">
        <f>N256+N257</f>
        <v>1008274.6195499999</v>
      </c>
      <c r="O255" s="70" t="s">
        <v>18</v>
      </c>
      <c r="P255" s="115"/>
      <c r="Q255" s="46"/>
      <c r="R255" s="46"/>
      <c r="S255" s="46"/>
      <c r="T255" s="46"/>
    </row>
    <row r="256" spans="1:20" ht="47.25" x14ac:dyDescent="0.25">
      <c r="A256" s="90"/>
      <c r="B256" s="76"/>
      <c r="C256" s="88"/>
      <c r="D256" s="19" t="s">
        <v>5</v>
      </c>
      <c r="E256" s="18">
        <f>SUM(F256:N256)</f>
        <v>4658450.74725</v>
      </c>
      <c r="F256" s="73">
        <v>934666.91329000005</v>
      </c>
      <c r="G256" s="74"/>
      <c r="H256" s="74"/>
      <c r="I256" s="74"/>
      <c r="J256" s="75"/>
      <c r="K256" s="20">
        <v>930945.95848999999</v>
      </c>
      <c r="L256" s="20">
        <v>930945.95848999999</v>
      </c>
      <c r="M256" s="20">
        <v>930945.95848999999</v>
      </c>
      <c r="N256" s="20">
        <v>930945.95848999999</v>
      </c>
      <c r="O256" s="71"/>
      <c r="P256" s="116"/>
      <c r="Q256" s="48"/>
      <c r="R256" s="46"/>
      <c r="S256" s="46"/>
      <c r="T256" s="46"/>
    </row>
    <row r="257" spans="1:20" ht="18.75" customHeight="1" x14ac:dyDescent="0.25">
      <c r="A257" s="90"/>
      <c r="B257" s="76"/>
      <c r="C257" s="88"/>
      <c r="D257" s="58" t="s">
        <v>16</v>
      </c>
      <c r="E257" s="18">
        <f t="shared" si="49"/>
        <v>386963.70191</v>
      </c>
      <c r="F257" s="73">
        <v>77649.057669999995</v>
      </c>
      <c r="G257" s="74"/>
      <c r="H257" s="74"/>
      <c r="I257" s="74"/>
      <c r="J257" s="75"/>
      <c r="K257" s="20">
        <v>77328.661059999999</v>
      </c>
      <c r="L257" s="20">
        <v>77328.661059999999</v>
      </c>
      <c r="M257" s="20">
        <v>77328.661059999999</v>
      </c>
      <c r="N257" s="20">
        <v>77328.661059999999</v>
      </c>
      <c r="O257" s="71"/>
      <c r="P257" s="120"/>
      <c r="Q257" s="121"/>
      <c r="R257" s="46"/>
      <c r="S257" s="46"/>
      <c r="T257" s="46"/>
    </row>
    <row r="258" spans="1:20" ht="18.75" customHeight="1" x14ac:dyDescent="0.25">
      <c r="A258" s="90"/>
      <c r="B258" s="79" t="s">
        <v>327</v>
      </c>
      <c r="C258" s="67" t="s">
        <v>57</v>
      </c>
      <c r="D258" s="67" t="s">
        <v>57</v>
      </c>
      <c r="E258" s="59" t="s">
        <v>58</v>
      </c>
      <c r="F258" s="59" t="s">
        <v>267</v>
      </c>
      <c r="G258" s="63" t="s">
        <v>139</v>
      </c>
      <c r="H258" s="64"/>
      <c r="I258" s="64"/>
      <c r="J258" s="65"/>
      <c r="K258" s="66" t="s">
        <v>36</v>
      </c>
      <c r="L258" s="66" t="s">
        <v>245</v>
      </c>
      <c r="M258" s="59" t="s">
        <v>247</v>
      </c>
      <c r="N258" s="59" t="s">
        <v>248</v>
      </c>
      <c r="O258" s="71"/>
      <c r="P258" s="120"/>
      <c r="Q258" s="121"/>
      <c r="R258" s="46"/>
      <c r="S258" s="46"/>
      <c r="T258" s="46"/>
    </row>
    <row r="259" spans="1:20" ht="31.5" x14ac:dyDescent="0.25">
      <c r="A259" s="90"/>
      <c r="B259" s="80"/>
      <c r="C259" s="68"/>
      <c r="D259" s="68"/>
      <c r="E259" s="60"/>
      <c r="F259" s="60"/>
      <c r="G259" s="21" t="s">
        <v>127</v>
      </c>
      <c r="H259" s="21" t="s">
        <v>132</v>
      </c>
      <c r="I259" s="21" t="s">
        <v>128</v>
      </c>
      <c r="J259" s="21" t="s">
        <v>129</v>
      </c>
      <c r="K259" s="66"/>
      <c r="L259" s="66"/>
      <c r="M259" s="60"/>
      <c r="N259" s="60"/>
      <c r="O259" s="71"/>
      <c r="P259" s="120"/>
      <c r="Q259" s="121"/>
      <c r="R259" s="46"/>
      <c r="S259" s="46"/>
      <c r="T259" s="46"/>
    </row>
    <row r="260" spans="1:20" ht="85.5" customHeight="1" x14ac:dyDescent="0.25">
      <c r="A260" s="78"/>
      <c r="B260" s="81"/>
      <c r="C260" s="69"/>
      <c r="D260" s="69"/>
      <c r="E260" s="142">
        <v>100</v>
      </c>
      <c r="F260" s="170">
        <v>100</v>
      </c>
      <c r="G260" s="143">
        <v>25</v>
      </c>
      <c r="H260" s="143">
        <v>50</v>
      </c>
      <c r="I260" s="143">
        <v>75</v>
      </c>
      <c r="J260" s="143">
        <v>100</v>
      </c>
      <c r="K260" s="143">
        <v>100</v>
      </c>
      <c r="L260" s="143">
        <v>100</v>
      </c>
      <c r="M260" s="143">
        <v>100</v>
      </c>
      <c r="N260" s="143">
        <v>100</v>
      </c>
      <c r="O260" s="72"/>
      <c r="P260" s="104"/>
      <c r="Q260" s="46"/>
      <c r="R260" s="46"/>
      <c r="S260" s="46"/>
      <c r="T260" s="46"/>
    </row>
    <row r="261" spans="1:20" ht="15.75" hidden="1" customHeight="1" x14ac:dyDescent="0.25">
      <c r="A261" s="77" t="s">
        <v>43</v>
      </c>
      <c r="B261" s="79" t="s">
        <v>82</v>
      </c>
      <c r="C261" s="88" t="s">
        <v>37</v>
      </c>
      <c r="D261" s="16" t="s">
        <v>3</v>
      </c>
      <c r="E261" s="18">
        <f>SUM(F261:L261)</f>
        <v>0</v>
      </c>
      <c r="F261" s="82">
        <f>SUM(F262:F262)</f>
        <v>0</v>
      </c>
      <c r="G261" s="83"/>
      <c r="H261" s="83"/>
      <c r="I261" s="83"/>
      <c r="J261" s="84"/>
      <c r="K261" s="18">
        <f>SUM(K262:K262)</f>
        <v>0</v>
      </c>
      <c r="L261" s="18">
        <f>SUM(L262:L262)</f>
        <v>0</v>
      </c>
      <c r="M261" s="17">
        <f>M262</f>
        <v>0</v>
      </c>
      <c r="N261" s="17">
        <f>N262</f>
        <v>0</v>
      </c>
      <c r="O261" s="70" t="s">
        <v>18</v>
      </c>
      <c r="P261" s="104"/>
      <c r="Q261" s="46"/>
      <c r="R261" s="46"/>
      <c r="S261" s="46"/>
      <c r="T261" s="46"/>
    </row>
    <row r="262" spans="1:20" ht="47.25" hidden="1" customHeight="1" x14ac:dyDescent="0.25">
      <c r="A262" s="90"/>
      <c r="B262" s="81"/>
      <c r="C262" s="88"/>
      <c r="D262" s="19" t="s">
        <v>5</v>
      </c>
      <c r="E262" s="18">
        <f>SUM(F262:L262)</f>
        <v>0</v>
      </c>
      <c r="F262" s="73">
        <v>0</v>
      </c>
      <c r="G262" s="74"/>
      <c r="H262" s="74"/>
      <c r="I262" s="74"/>
      <c r="J262" s="75"/>
      <c r="K262" s="20">
        <v>0</v>
      </c>
      <c r="L262" s="20">
        <v>0</v>
      </c>
      <c r="M262" s="23">
        <v>0</v>
      </c>
      <c r="N262" s="23">
        <v>0</v>
      </c>
      <c r="O262" s="71"/>
      <c r="P262" s="111"/>
      <c r="Q262" s="46"/>
      <c r="R262" s="46"/>
      <c r="S262" s="46"/>
      <c r="T262" s="46"/>
    </row>
    <row r="263" spans="1:20" ht="15.75" hidden="1" customHeight="1" outlineLevel="1" x14ac:dyDescent="0.25">
      <c r="A263" s="90"/>
      <c r="B263" s="79" t="s">
        <v>304</v>
      </c>
      <c r="C263" s="67" t="s">
        <v>57</v>
      </c>
      <c r="D263" s="67" t="s">
        <v>57</v>
      </c>
      <c r="E263" s="59" t="s">
        <v>58</v>
      </c>
      <c r="F263" s="59" t="s">
        <v>176</v>
      </c>
      <c r="G263" s="63" t="s">
        <v>139</v>
      </c>
      <c r="H263" s="64"/>
      <c r="I263" s="64"/>
      <c r="J263" s="65"/>
      <c r="K263" s="66" t="s">
        <v>35</v>
      </c>
      <c r="L263" s="66" t="s">
        <v>36</v>
      </c>
      <c r="M263" s="59" t="s">
        <v>2</v>
      </c>
      <c r="N263" s="59" t="s">
        <v>2</v>
      </c>
      <c r="O263" s="71"/>
      <c r="P263" s="111"/>
      <c r="Q263" s="46"/>
      <c r="R263" s="46"/>
      <c r="S263" s="46"/>
      <c r="T263" s="46"/>
    </row>
    <row r="264" spans="1:20" ht="31.5" hidden="1" customHeight="1" outlineLevel="1" x14ac:dyDescent="0.25">
      <c r="A264" s="90"/>
      <c r="B264" s="80"/>
      <c r="C264" s="68"/>
      <c r="D264" s="68"/>
      <c r="E264" s="60"/>
      <c r="F264" s="60"/>
      <c r="G264" s="21" t="s">
        <v>127</v>
      </c>
      <c r="H264" s="21" t="s">
        <v>132</v>
      </c>
      <c r="I264" s="21" t="s">
        <v>128</v>
      </c>
      <c r="J264" s="21" t="s">
        <v>129</v>
      </c>
      <c r="K264" s="66"/>
      <c r="L264" s="66"/>
      <c r="M264" s="60"/>
      <c r="N264" s="60"/>
      <c r="O264" s="71"/>
      <c r="P264" s="111"/>
      <c r="Q264" s="46"/>
      <c r="R264" s="46"/>
      <c r="S264" s="46"/>
      <c r="T264" s="46"/>
    </row>
    <row r="265" spans="1:20" ht="63" hidden="1" customHeight="1" outlineLevel="1" x14ac:dyDescent="0.25">
      <c r="A265" s="78"/>
      <c r="B265" s="81"/>
      <c r="C265" s="69"/>
      <c r="D265" s="69"/>
      <c r="E265" s="21" t="s">
        <v>57</v>
      </c>
      <c r="F265" s="174" t="s">
        <v>57</v>
      </c>
      <c r="G265" s="174" t="s">
        <v>57</v>
      </c>
      <c r="H265" s="174" t="s">
        <v>57</v>
      </c>
      <c r="I265" s="174" t="s">
        <v>57</v>
      </c>
      <c r="J265" s="174" t="s">
        <v>57</v>
      </c>
      <c r="K265" s="174" t="s">
        <v>57</v>
      </c>
      <c r="L265" s="174" t="s">
        <v>57</v>
      </c>
      <c r="M265" s="174" t="s">
        <v>57</v>
      </c>
      <c r="N265" s="174" t="s">
        <v>57</v>
      </c>
      <c r="O265" s="72"/>
      <c r="P265" s="104"/>
      <c r="Q265" s="46"/>
      <c r="R265" s="46"/>
      <c r="S265" s="46"/>
      <c r="T265" s="46"/>
    </row>
    <row r="266" spans="1:20" ht="15.75" customHeight="1" collapsed="1" x14ac:dyDescent="0.25">
      <c r="A266" s="96" t="s">
        <v>23</v>
      </c>
      <c r="B266" s="89" t="s">
        <v>225</v>
      </c>
      <c r="C266" s="88" t="s">
        <v>279</v>
      </c>
      <c r="D266" s="16" t="s">
        <v>3</v>
      </c>
      <c r="E266" s="18">
        <f>SUM(F266:N266)</f>
        <v>89438.309329999989</v>
      </c>
      <c r="F266" s="82">
        <f>F267+F268</f>
        <v>64882.845850000005</v>
      </c>
      <c r="G266" s="83"/>
      <c r="H266" s="83"/>
      <c r="I266" s="83"/>
      <c r="J266" s="84"/>
      <c r="K266" s="18">
        <f>SUM(K267:K268)</f>
        <v>6138.8658699999996</v>
      </c>
      <c r="L266" s="18">
        <f>SUM(L267:L268)</f>
        <v>6138.8658699999996</v>
      </c>
      <c r="M266" s="17">
        <f>M267+M268</f>
        <v>6138.8658699999996</v>
      </c>
      <c r="N266" s="17">
        <f>N267+N268</f>
        <v>6138.8658699999996</v>
      </c>
      <c r="O266" s="70" t="s">
        <v>18</v>
      </c>
      <c r="P266" s="104"/>
      <c r="Q266" s="46"/>
      <c r="R266" s="46"/>
      <c r="S266" s="46"/>
      <c r="T266" s="46"/>
    </row>
    <row r="267" spans="1:20" ht="63" x14ac:dyDescent="0.25">
      <c r="A267" s="96"/>
      <c r="B267" s="89"/>
      <c r="C267" s="88"/>
      <c r="D267" s="16" t="s">
        <v>5</v>
      </c>
      <c r="E267" s="18">
        <f t="shared" ref="E267:E271" si="52">SUM(F267:N267)</f>
        <v>56456.730440000007</v>
      </c>
      <c r="F267" s="82">
        <f>F270+F276+F282+F287+F308+F293+F298+F303</f>
        <v>56456.730440000007</v>
      </c>
      <c r="G267" s="83"/>
      <c r="H267" s="83"/>
      <c r="I267" s="83"/>
      <c r="J267" s="84"/>
      <c r="K267" s="18">
        <f>K270+K276+K287+K293+K298+K308</f>
        <v>0</v>
      </c>
      <c r="L267" s="18">
        <f t="shared" ref="L267:N267" si="53">L270+L276+L287+L293+L298+L308</f>
        <v>0</v>
      </c>
      <c r="M267" s="18">
        <f t="shared" si="53"/>
        <v>0</v>
      </c>
      <c r="N267" s="18">
        <f t="shared" si="53"/>
        <v>0</v>
      </c>
      <c r="O267" s="71"/>
      <c r="P267" s="104"/>
      <c r="Q267" s="46"/>
      <c r="R267" s="46"/>
      <c r="S267" s="46"/>
      <c r="T267" s="46"/>
    </row>
    <row r="268" spans="1:20" ht="27" customHeight="1" x14ac:dyDescent="0.25">
      <c r="A268" s="96"/>
      <c r="B268" s="89"/>
      <c r="C268" s="88"/>
      <c r="D268" s="57" t="s">
        <v>16</v>
      </c>
      <c r="E268" s="18">
        <f>SUM(F268:N268)</f>
        <v>32981.578890000004</v>
      </c>
      <c r="F268" s="82">
        <f>F271+F277+F288+F309</f>
        <v>8426.1154100000003</v>
      </c>
      <c r="G268" s="83"/>
      <c r="H268" s="83"/>
      <c r="I268" s="83"/>
      <c r="J268" s="84"/>
      <c r="K268" s="18">
        <f>K271+K277+K288+K309</f>
        <v>6138.8658699999996</v>
      </c>
      <c r="L268" s="18">
        <f t="shared" ref="L268:N268" si="54">L271+L277+L288+L309</f>
        <v>6138.8658699999996</v>
      </c>
      <c r="M268" s="18">
        <f t="shared" si="54"/>
        <v>6138.8658699999996</v>
      </c>
      <c r="N268" s="18">
        <f t="shared" si="54"/>
        <v>6138.8658699999996</v>
      </c>
      <c r="O268" s="72"/>
      <c r="P268" s="104"/>
      <c r="Q268" s="46"/>
      <c r="R268" s="46"/>
      <c r="S268" s="46"/>
      <c r="T268" s="46"/>
    </row>
    <row r="269" spans="1:20" ht="15.75" customHeight="1" x14ac:dyDescent="0.25">
      <c r="A269" s="77" t="s">
        <v>24</v>
      </c>
      <c r="B269" s="79" t="s">
        <v>83</v>
      </c>
      <c r="C269" s="88" t="s">
        <v>279</v>
      </c>
      <c r="D269" s="16" t="s">
        <v>3</v>
      </c>
      <c r="E269" s="18">
        <f t="shared" si="52"/>
        <v>500</v>
      </c>
      <c r="F269" s="82">
        <f>F270+F271</f>
        <v>100</v>
      </c>
      <c r="G269" s="83"/>
      <c r="H269" s="83"/>
      <c r="I269" s="83"/>
      <c r="J269" s="84"/>
      <c r="K269" s="18">
        <f>SUM(K270:K271)</f>
        <v>100</v>
      </c>
      <c r="L269" s="18">
        <f>SUM(L270:L271)</f>
        <v>100</v>
      </c>
      <c r="M269" s="18">
        <f t="shared" ref="M269:N269" si="55">SUM(M270:M271)</f>
        <v>100</v>
      </c>
      <c r="N269" s="18">
        <f t="shared" si="55"/>
        <v>100</v>
      </c>
      <c r="O269" s="70" t="s">
        <v>18</v>
      </c>
      <c r="P269" s="104"/>
      <c r="Q269" s="46"/>
      <c r="R269" s="46"/>
      <c r="S269" s="46"/>
      <c r="T269" s="46"/>
    </row>
    <row r="270" spans="1:20" ht="47.25" x14ac:dyDescent="0.25">
      <c r="A270" s="90"/>
      <c r="B270" s="80"/>
      <c r="C270" s="88"/>
      <c r="D270" s="19" t="s">
        <v>5</v>
      </c>
      <c r="E270" s="18">
        <f t="shared" si="52"/>
        <v>0</v>
      </c>
      <c r="F270" s="73">
        <v>0</v>
      </c>
      <c r="G270" s="74"/>
      <c r="H270" s="74"/>
      <c r="I270" s="74"/>
      <c r="J270" s="75"/>
      <c r="K270" s="20">
        <v>0</v>
      </c>
      <c r="L270" s="20">
        <v>0</v>
      </c>
      <c r="M270" s="20">
        <v>0</v>
      </c>
      <c r="N270" s="20">
        <v>0</v>
      </c>
      <c r="O270" s="71"/>
      <c r="P270" s="104"/>
      <c r="Q270" s="46"/>
      <c r="R270" s="46"/>
      <c r="S270" s="46"/>
      <c r="T270" s="46"/>
    </row>
    <row r="271" spans="1:20" outlineLevel="1" x14ac:dyDescent="0.25">
      <c r="A271" s="90"/>
      <c r="B271" s="81"/>
      <c r="C271" s="88"/>
      <c r="D271" s="58" t="s">
        <v>16</v>
      </c>
      <c r="E271" s="18">
        <f t="shared" si="52"/>
        <v>500</v>
      </c>
      <c r="F271" s="73">
        <v>100</v>
      </c>
      <c r="G271" s="168"/>
      <c r="H271" s="168"/>
      <c r="I271" s="168"/>
      <c r="J271" s="169"/>
      <c r="K271" s="20">
        <v>100</v>
      </c>
      <c r="L271" s="20">
        <v>100</v>
      </c>
      <c r="M271" s="20">
        <v>100</v>
      </c>
      <c r="N271" s="20">
        <v>100</v>
      </c>
      <c r="O271" s="71"/>
      <c r="P271" s="104"/>
      <c r="Q271" s="46"/>
      <c r="R271" s="46"/>
      <c r="S271" s="46"/>
      <c r="T271" s="46"/>
    </row>
    <row r="272" spans="1:20" x14ac:dyDescent="0.25">
      <c r="A272" s="90"/>
      <c r="B272" s="79" t="s">
        <v>108</v>
      </c>
      <c r="C272" s="67" t="s">
        <v>57</v>
      </c>
      <c r="D272" s="67" t="s">
        <v>57</v>
      </c>
      <c r="E272" s="59" t="s">
        <v>58</v>
      </c>
      <c r="F272" s="59" t="s">
        <v>266</v>
      </c>
      <c r="G272" s="63" t="s">
        <v>139</v>
      </c>
      <c r="H272" s="64"/>
      <c r="I272" s="64"/>
      <c r="J272" s="65"/>
      <c r="K272" s="66" t="s">
        <v>36</v>
      </c>
      <c r="L272" s="66" t="s">
        <v>245</v>
      </c>
      <c r="M272" s="59" t="s">
        <v>247</v>
      </c>
      <c r="N272" s="59" t="s">
        <v>248</v>
      </c>
      <c r="O272" s="71"/>
      <c r="P272" s="104"/>
      <c r="Q272" s="46"/>
      <c r="R272" s="46"/>
      <c r="S272" s="46"/>
      <c r="T272" s="46"/>
    </row>
    <row r="273" spans="1:20" ht="31.5" x14ac:dyDescent="0.25">
      <c r="A273" s="90"/>
      <c r="B273" s="80"/>
      <c r="C273" s="68"/>
      <c r="D273" s="68"/>
      <c r="E273" s="60"/>
      <c r="F273" s="60"/>
      <c r="G273" s="21" t="s">
        <v>127</v>
      </c>
      <c r="H273" s="21" t="s">
        <v>132</v>
      </c>
      <c r="I273" s="21" t="s">
        <v>128</v>
      </c>
      <c r="J273" s="21" t="s">
        <v>129</v>
      </c>
      <c r="K273" s="66"/>
      <c r="L273" s="66"/>
      <c r="M273" s="60"/>
      <c r="N273" s="60"/>
      <c r="O273" s="71"/>
      <c r="P273" s="104"/>
      <c r="Q273" s="46"/>
      <c r="R273" s="46"/>
      <c r="S273" s="46"/>
      <c r="T273" s="46"/>
    </row>
    <row r="274" spans="1:20" ht="62.25" customHeight="1" x14ac:dyDescent="0.25">
      <c r="A274" s="78"/>
      <c r="B274" s="81"/>
      <c r="C274" s="69"/>
      <c r="D274" s="69"/>
      <c r="E274" s="21" t="s">
        <v>57</v>
      </c>
      <c r="F274" s="22" t="s">
        <v>57</v>
      </c>
      <c r="G274" s="22" t="s">
        <v>57</v>
      </c>
      <c r="H274" s="22" t="s">
        <v>57</v>
      </c>
      <c r="I274" s="22" t="s">
        <v>57</v>
      </c>
      <c r="J274" s="22" t="s">
        <v>57</v>
      </c>
      <c r="K274" s="22" t="s">
        <v>57</v>
      </c>
      <c r="L274" s="22" t="s">
        <v>57</v>
      </c>
      <c r="M274" s="22" t="s">
        <v>57</v>
      </c>
      <c r="N274" s="22" t="s">
        <v>57</v>
      </c>
      <c r="O274" s="72"/>
      <c r="P274" s="117"/>
      <c r="Q274" s="46"/>
      <c r="R274" s="46"/>
      <c r="S274" s="46"/>
      <c r="T274" s="46"/>
    </row>
    <row r="275" spans="1:20" ht="15.75" customHeight="1" x14ac:dyDescent="0.25">
      <c r="A275" s="175" t="s">
        <v>330</v>
      </c>
      <c r="B275" s="79" t="s">
        <v>84</v>
      </c>
      <c r="C275" s="88" t="s">
        <v>279</v>
      </c>
      <c r="D275" s="16" t="s">
        <v>3</v>
      </c>
      <c r="E275" s="18">
        <f>SUM(F275:N275)</f>
        <v>40749.228860000003</v>
      </c>
      <c r="F275" s="82">
        <f>F276+F277</f>
        <v>16593.765380000001</v>
      </c>
      <c r="G275" s="83"/>
      <c r="H275" s="83"/>
      <c r="I275" s="83"/>
      <c r="J275" s="84"/>
      <c r="K275" s="18">
        <f>SUM(K276:K277)</f>
        <v>6038.8658699999996</v>
      </c>
      <c r="L275" s="18">
        <f>SUM(L276:L277)</f>
        <v>6038.8658699999996</v>
      </c>
      <c r="M275" s="17">
        <f>M276+M277</f>
        <v>6038.8658699999996</v>
      </c>
      <c r="N275" s="17">
        <f>N276+N277</f>
        <v>6038.8658699999996</v>
      </c>
      <c r="O275" s="70" t="s">
        <v>18</v>
      </c>
      <c r="P275" s="104"/>
      <c r="Q275" s="46"/>
      <c r="R275" s="46"/>
      <c r="S275" s="46"/>
      <c r="T275" s="46"/>
    </row>
    <row r="276" spans="1:20" ht="47.25" x14ac:dyDescent="0.25">
      <c r="A276" s="90"/>
      <c r="B276" s="80"/>
      <c r="C276" s="88"/>
      <c r="D276" s="19" t="s">
        <v>5</v>
      </c>
      <c r="E276" s="18">
        <f t="shared" ref="E276" si="56">SUM(F276:N276)</f>
        <v>10039.957899999999</v>
      </c>
      <c r="F276" s="73">
        <v>10039.957899999999</v>
      </c>
      <c r="G276" s="74"/>
      <c r="H276" s="74"/>
      <c r="I276" s="74"/>
      <c r="J276" s="75"/>
      <c r="K276" s="20">
        <v>0</v>
      </c>
      <c r="L276" s="20">
        <v>0</v>
      </c>
      <c r="M276" s="20">
        <v>0</v>
      </c>
      <c r="N276" s="20">
        <v>0</v>
      </c>
      <c r="O276" s="71"/>
      <c r="P276" s="107"/>
      <c r="Q276" s="48"/>
      <c r="R276" s="46"/>
      <c r="S276" s="46"/>
      <c r="T276" s="46"/>
    </row>
    <row r="277" spans="1:20" ht="18.75" customHeight="1" x14ac:dyDescent="0.25">
      <c r="A277" s="90"/>
      <c r="B277" s="81"/>
      <c r="C277" s="88"/>
      <c r="D277" s="58" t="s">
        <v>16</v>
      </c>
      <c r="E277" s="18">
        <f>SUM(F277:N277)</f>
        <v>30709.270960000002</v>
      </c>
      <c r="F277" s="73">
        <v>6553.8074800000004</v>
      </c>
      <c r="G277" s="74"/>
      <c r="H277" s="74"/>
      <c r="I277" s="74"/>
      <c r="J277" s="75"/>
      <c r="K277" s="20">
        <v>6038.8658699999996</v>
      </c>
      <c r="L277" s="20">
        <v>6038.8658699999996</v>
      </c>
      <c r="M277" s="20">
        <v>6038.8658699999996</v>
      </c>
      <c r="N277" s="20">
        <v>6038.8658699999996</v>
      </c>
      <c r="O277" s="71"/>
      <c r="P277" s="108"/>
      <c r="Q277" s="109"/>
      <c r="R277" s="46"/>
      <c r="S277" s="46"/>
      <c r="T277" s="46"/>
    </row>
    <row r="278" spans="1:20" ht="18.75" customHeight="1" x14ac:dyDescent="0.25">
      <c r="A278" s="90"/>
      <c r="B278" s="79" t="s">
        <v>286</v>
      </c>
      <c r="C278" s="67" t="s">
        <v>57</v>
      </c>
      <c r="D278" s="67" t="s">
        <v>57</v>
      </c>
      <c r="E278" s="59" t="s">
        <v>58</v>
      </c>
      <c r="F278" s="59" t="s">
        <v>256</v>
      </c>
      <c r="G278" s="63" t="s">
        <v>139</v>
      </c>
      <c r="H278" s="64"/>
      <c r="I278" s="64"/>
      <c r="J278" s="65"/>
      <c r="K278" s="66" t="s">
        <v>36</v>
      </c>
      <c r="L278" s="66" t="s">
        <v>245</v>
      </c>
      <c r="M278" s="59" t="s">
        <v>247</v>
      </c>
      <c r="N278" s="59" t="s">
        <v>248</v>
      </c>
      <c r="O278" s="71"/>
      <c r="P278" s="108"/>
      <c r="Q278" s="109"/>
      <c r="R278" s="46"/>
      <c r="S278" s="46"/>
      <c r="T278" s="46"/>
    </row>
    <row r="279" spans="1:20" ht="31.5" x14ac:dyDescent="0.25">
      <c r="A279" s="90"/>
      <c r="B279" s="80"/>
      <c r="C279" s="68"/>
      <c r="D279" s="68"/>
      <c r="E279" s="60"/>
      <c r="F279" s="60"/>
      <c r="G279" s="21" t="s">
        <v>127</v>
      </c>
      <c r="H279" s="21" t="s">
        <v>132</v>
      </c>
      <c r="I279" s="21" t="s">
        <v>128</v>
      </c>
      <c r="J279" s="21" t="s">
        <v>129</v>
      </c>
      <c r="K279" s="66"/>
      <c r="L279" s="66"/>
      <c r="M279" s="60"/>
      <c r="N279" s="60"/>
      <c r="O279" s="71"/>
      <c r="P279" s="108"/>
      <c r="Q279" s="109"/>
      <c r="R279" s="46"/>
      <c r="S279" s="46"/>
      <c r="T279" s="46"/>
    </row>
    <row r="280" spans="1:20" ht="38.25" customHeight="1" x14ac:dyDescent="0.25">
      <c r="A280" s="78"/>
      <c r="B280" s="81"/>
      <c r="C280" s="69"/>
      <c r="D280" s="69"/>
      <c r="E280" s="171">
        <v>1</v>
      </c>
      <c r="F280" s="143">
        <v>1</v>
      </c>
      <c r="G280" s="143" t="s">
        <v>57</v>
      </c>
      <c r="H280" s="143" t="s">
        <v>57</v>
      </c>
      <c r="I280" s="143" t="s">
        <v>57</v>
      </c>
      <c r="J280" s="143">
        <v>1</v>
      </c>
      <c r="K280" s="22" t="s">
        <v>57</v>
      </c>
      <c r="L280" s="22" t="s">
        <v>57</v>
      </c>
      <c r="M280" s="22" t="s">
        <v>57</v>
      </c>
      <c r="N280" s="22" t="s">
        <v>57</v>
      </c>
      <c r="O280" s="72"/>
      <c r="P280" s="122"/>
      <c r="Q280" s="46"/>
      <c r="R280" s="46"/>
      <c r="S280" s="46"/>
      <c r="T280" s="46"/>
    </row>
    <row r="281" spans="1:20" ht="15.75" hidden="1" customHeight="1" x14ac:dyDescent="0.25">
      <c r="A281" s="77" t="s">
        <v>25</v>
      </c>
      <c r="B281" s="79" t="s">
        <v>85</v>
      </c>
      <c r="C281" s="88" t="s">
        <v>167</v>
      </c>
      <c r="D281" s="16" t="s">
        <v>3</v>
      </c>
      <c r="E281" s="18">
        <f>SUM(F281:L281)</f>
        <v>0</v>
      </c>
      <c r="F281" s="82">
        <f>SUM(F282:F282)</f>
        <v>0</v>
      </c>
      <c r="G281" s="83"/>
      <c r="H281" s="83"/>
      <c r="I281" s="83"/>
      <c r="J281" s="84"/>
      <c r="K281" s="18">
        <f>SUM(K282:K282)</f>
        <v>0</v>
      </c>
      <c r="L281" s="18">
        <f>SUM(L282:L282)</f>
        <v>0</v>
      </c>
      <c r="M281" s="17">
        <f>M282</f>
        <v>0</v>
      </c>
      <c r="N281" s="17">
        <f>N282</f>
        <v>0</v>
      </c>
      <c r="O281" s="70" t="s">
        <v>18</v>
      </c>
      <c r="P281" s="104"/>
      <c r="Q281" s="46"/>
      <c r="R281" s="46"/>
      <c r="S281" s="46"/>
      <c r="T281" s="46"/>
    </row>
    <row r="282" spans="1:20" ht="56.25" hidden="1" customHeight="1" x14ac:dyDescent="0.25">
      <c r="A282" s="90"/>
      <c r="B282" s="80"/>
      <c r="C282" s="88"/>
      <c r="D282" s="19" t="s">
        <v>5</v>
      </c>
      <c r="E282" s="18">
        <f>SUM(F282:L282)</f>
        <v>0</v>
      </c>
      <c r="F282" s="73">
        <v>0</v>
      </c>
      <c r="G282" s="74"/>
      <c r="H282" s="74"/>
      <c r="I282" s="74"/>
      <c r="J282" s="75"/>
      <c r="K282" s="20">
        <v>0</v>
      </c>
      <c r="L282" s="20">
        <v>0</v>
      </c>
      <c r="M282" s="23">
        <v>0</v>
      </c>
      <c r="N282" s="23">
        <v>0</v>
      </c>
      <c r="O282" s="71"/>
      <c r="P282" s="104"/>
      <c r="Q282" s="46"/>
      <c r="R282" s="46"/>
      <c r="S282" s="46"/>
      <c r="T282" s="46"/>
    </row>
    <row r="283" spans="1:20" ht="15.75" hidden="1" customHeight="1" x14ac:dyDescent="0.25">
      <c r="A283" s="90"/>
      <c r="B283" s="79" t="s">
        <v>109</v>
      </c>
      <c r="C283" s="67" t="s">
        <v>57</v>
      </c>
      <c r="D283" s="67" t="s">
        <v>57</v>
      </c>
      <c r="E283" s="59" t="s">
        <v>58</v>
      </c>
      <c r="F283" s="59" t="s">
        <v>174</v>
      </c>
      <c r="G283" s="63" t="s">
        <v>60</v>
      </c>
      <c r="H283" s="64"/>
      <c r="I283" s="64"/>
      <c r="J283" s="65"/>
      <c r="K283" s="66" t="s">
        <v>35</v>
      </c>
      <c r="L283" s="66" t="s">
        <v>36</v>
      </c>
      <c r="M283" s="59" t="s">
        <v>2</v>
      </c>
      <c r="N283" s="59" t="s">
        <v>2</v>
      </c>
      <c r="O283" s="71"/>
      <c r="P283" s="104"/>
      <c r="Q283" s="46"/>
      <c r="R283" s="46"/>
      <c r="S283" s="46"/>
      <c r="T283" s="46"/>
    </row>
    <row r="284" spans="1:20" ht="31.5" hidden="1" customHeight="1" x14ac:dyDescent="0.25">
      <c r="A284" s="90"/>
      <c r="B284" s="80"/>
      <c r="C284" s="68"/>
      <c r="D284" s="68"/>
      <c r="E284" s="60"/>
      <c r="F284" s="60"/>
      <c r="G284" s="21" t="s">
        <v>127</v>
      </c>
      <c r="H284" s="21" t="s">
        <v>132</v>
      </c>
      <c r="I284" s="21" t="s">
        <v>128</v>
      </c>
      <c r="J284" s="21" t="s">
        <v>129</v>
      </c>
      <c r="K284" s="66"/>
      <c r="L284" s="66"/>
      <c r="M284" s="60"/>
      <c r="N284" s="60"/>
      <c r="O284" s="71"/>
      <c r="P284" s="104"/>
      <c r="Q284" s="46"/>
      <c r="R284" s="46"/>
      <c r="S284" s="46"/>
      <c r="T284" s="46"/>
    </row>
    <row r="285" spans="1:20" ht="71.25" hidden="1" customHeight="1" x14ac:dyDescent="0.25">
      <c r="A285" s="78"/>
      <c r="B285" s="81"/>
      <c r="C285" s="69"/>
      <c r="D285" s="69"/>
      <c r="E285" s="21" t="s">
        <v>57</v>
      </c>
      <c r="F285" s="22" t="s">
        <v>57</v>
      </c>
      <c r="G285" s="22" t="s">
        <v>57</v>
      </c>
      <c r="H285" s="22" t="s">
        <v>57</v>
      </c>
      <c r="I285" s="22" t="s">
        <v>57</v>
      </c>
      <c r="J285" s="22" t="s">
        <v>57</v>
      </c>
      <c r="K285" s="22" t="s">
        <v>57</v>
      </c>
      <c r="L285" s="22" t="s">
        <v>57</v>
      </c>
      <c r="M285" s="22" t="s">
        <v>57</v>
      </c>
      <c r="N285" s="22" t="s">
        <v>57</v>
      </c>
      <c r="O285" s="72"/>
      <c r="P285" s="104"/>
      <c r="Q285" s="46"/>
      <c r="R285" s="46"/>
      <c r="S285" s="46"/>
      <c r="T285" s="46"/>
    </row>
    <row r="286" spans="1:20" ht="15.75" hidden="1" customHeight="1" x14ac:dyDescent="0.25">
      <c r="A286" s="77" t="s">
        <v>25</v>
      </c>
      <c r="B286" s="79" t="s">
        <v>86</v>
      </c>
      <c r="C286" s="77" t="s">
        <v>167</v>
      </c>
      <c r="D286" s="16" t="s">
        <v>3</v>
      </c>
      <c r="E286" s="18">
        <f>SUM(F286:N286)</f>
        <v>0</v>
      </c>
      <c r="F286" s="82">
        <f>SUM(F287:J288)</f>
        <v>0</v>
      </c>
      <c r="G286" s="83"/>
      <c r="H286" s="83"/>
      <c r="I286" s="83"/>
      <c r="J286" s="84"/>
      <c r="K286" s="18">
        <f>SUM(K287:K288)</f>
        <v>0</v>
      </c>
      <c r="L286" s="18">
        <f>SUM(L287:L288)</f>
        <v>0</v>
      </c>
      <c r="M286" s="17">
        <f>M287</f>
        <v>0</v>
      </c>
      <c r="N286" s="17">
        <f>N287</f>
        <v>0</v>
      </c>
      <c r="O286" s="70" t="s">
        <v>18</v>
      </c>
      <c r="P286" s="104"/>
      <c r="Q286" s="46"/>
      <c r="R286" s="46"/>
      <c r="S286" s="46"/>
      <c r="T286" s="46"/>
    </row>
    <row r="287" spans="1:20" ht="61.5" hidden="1" customHeight="1" x14ac:dyDescent="0.25">
      <c r="A287" s="90"/>
      <c r="B287" s="80"/>
      <c r="C287" s="90"/>
      <c r="D287" s="19" t="s">
        <v>5</v>
      </c>
      <c r="E287" s="18">
        <f t="shared" ref="E287:E288" si="57">SUM(F287:N287)</f>
        <v>0</v>
      </c>
      <c r="F287" s="73">
        <v>0</v>
      </c>
      <c r="G287" s="74"/>
      <c r="H287" s="74"/>
      <c r="I287" s="74"/>
      <c r="J287" s="75"/>
      <c r="K287" s="20">
        <v>0</v>
      </c>
      <c r="L287" s="20">
        <v>0</v>
      </c>
      <c r="M287" s="23">
        <v>0</v>
      </c>
      <c r="N287" s="23">
        <v>0</v>
      </c>
      <c r="O287" s="71"/>
      <c r="P287" s="104"/>
      <c r="Q287" s="46"/>
      <c r="R287" s="46"/>
      <c r="S287" s="46"/>
      <c r="T287" s="46"/>
    </row>
    <row r="288" spans="1:20" hidden="1" x14ac:dyDescent="0.25">
      <c r="A288" s="90"/>
      <c r="B288" s="81"/>
      <c r="C288" s="78"/>
      <c r="D288" s="58" t="s">
        <v>16</v>
      </c>
      <c r="E288" s="18">
        <f t="shared" si="57"/>
        <v>0</v>
      </c>
      <c r="F288" s="73">
        <v>0</v>
      </c>
      <c r="G288" s="74"/>
      <c r="H288" s="74"/>
      <c r="I288" s="74"/>
      <c r="J288" s="75"/>
      <c r="K288" s="20">
        <v>0</v>
      </c>
      <c r="L288" s="20">
        <v>0</v>
      </c>
      <c r="M288" s="176">
        <v>0</v>
      </c>
      <c r="N288" s="176">
        <v>0</v>
      </c>
      <c r="O288" s="71"/>
      <c r="P288" s="104"/>
      <c r="Q288" s="46"/>
      <c r="R288" s="46"/>
      <c r="S288" s="46"/>
      <c r="T288" s="46"/>
    </row>
    <row r="289" spans="1:20" hidden="1" x14ac:dyDescent="0.25">
      <c r="A289" s="90"/>
      <c r="B289" s="79" t="s">
        <v>109</v>
      </c>
      <c r="C289" s="67" t="s">
        <v>57</v>
      </c>
      <c r="D289" s="67" t="s">
        <v>57</v>
      </c>
      <c r="E289" s="59" t="s">
        <v>58</v>
      </c>
      <c r="F289" s="59" t="s">
        <v>256</v>
      </c>
      <c r="G289" s="63" t="s">
        <v>139</v>
      </c>
      <c r="H289" s="64"/>
      <c r="I289" s="64"/>
      <c r="J289" s="65"/>
      <c r="K289" s="66" t="s">
        <v>36</v>
      </c>
      <c r="L289" s="66" t="s">
        <v>245</v>
      </c>
      <c r="M289" s="59" t="s">
        <v>247</v>
      </c>
      <c r="N289" s="59" t="s">
        <v>248</v>
      </c>
      <c r="O289" s="71"/>
      <c r="P289" s="104"/>
      <c r="Q289" s="46"/>
      <c r="R289" s="46"/>
      <c r="S289" s="46"/>
      <c r="T289" s="46"/>
    </row>
    <row r="290" spans="1:20" ht="31.5" hidden="1" x14ac:dyDescent="0.25">
      <c r="A290" s="90"/>
      <c r="B290" s="80"/>
      <c r="C290" s="68"/>
      <c r="D290" s="68"/>
      <c r="E290" s="60"/>
      <c r="F290" s="60"/>
      <c r="G290" s="21" t="s">
        <v>127</v>
      </c>
      <c r="H290" s="21" t="s">
        <v>132</v>
      </c>
      <c r="I290" s="21" t="s">
        <v>128</v>
      </c>
      <c r="J290" s="21" t="s">
        <v>129</v>
      </c>
      <c r="K290" s="66"/>
      <c r="L290" s="66"/>
      <c r="M290" s="60"/>
      <c r="N290" s="60"/>
      <c r="O290" s="71"/>
      <c r="P290" s="104"/>
      <c r="Q290" s="46"/>
      <c r="R290" s="46"/>
      <c r="S290" s="46"/>
      <c r="T290" s="46"/>
    </row>
    <row r="291" spans="1:20" ht="71.25" hidden="1" customHeight="1" x14ac:dyDescent="0.25">
      <c r="A291" s="78"/>
      <c r="B291" s="81"/>
      <c r="C291" s="69"/>
      <c r="D291" s="69"/>
      <c r="E291" s="142">
        <v>3</v>
      </c>
      <c r="F291" s="143" t="s">
        <v>57</v>
      </c>
      <c r="G291" s="143" t="s">
        <v>57</v>
      </c>
      <c r="H291" s="143" t="s">
        <v>57</v>
      </c>
      <c r="I291" s="143" t="s">
        <v>57</v>
      </c>
      <c r="J291" s="143" t="s">
        <v>57</v>
      </c>
      <c r="K291" s="143" t="s">
        <v>57</v>
      </c>
      <c r="L291" s="143" t="s">
        <v>57</v>
      </c>
      <c r="M291" s="143" t="s">
        <v>57</v>
      </c>
      <c r="N291" s="143" t="s">
        <v>57</v>
      </c>
      <c r="O291" s="72"/>
      <c r="P291" s="104"/>
      <c r="Q291" s="46"/>
      <c r="R291" s="46"/>
      <c r="S291" s="46"/>
      <c r="T291" s="46"/>
    </row>
    <row r="292" spans="1:20" ht="15.75" hidden="1" customHeight="1" x14ac:dyDescent="0.25">
      <c r="A292" s="77" t="s">
        <v>54</v>
      </c>
      <c r="B292" s="79" t="s">
        <v>87</v>
      </c>
      <c r="C292" s="88" t="s">
        <v>279</v>
      </c>
      <c r="D292" s="16" t="s">
        <v>3</v>
      </c>
      <c r="E292" s="18">
        <f>SUM(F292:N292)</f>
        <v>0</v>
      </c>
      <c r="F292" s="82">
        <f>SUM(F293:F293)</f>
        <v>0</v>
      </c>
      <c r="G292" s="83"/>
      <c r="H292" s="83"/>
      <c r="I292" s="83"/>
      <c r="J292" s="84"/>
      <c r="K292" s="18">
        <f>SUM(K293:K293)</f>
        <v>0</v>
      </c>
      <c r="L292" s="18">
        <f>SUM(L293:L293)</f>
        <v>0</v>
      </c>
      <c r="M292" s="17">
        <f>M293</f>
        <v>0</v>
      </c>
      <c r="N292" s="17">
        <f>N293</f>
        <v>0</v>
      </c>
      <c r="O292" s="70" t="s">
        <v>18</v>
      </c>
      <c r="P292" s="104"/>
      <c r="Q292" s="46"/>
      <c r="R292" s="46"/>
      <c r="S292" s="46"/>
      <c r="T292" s="46"/>
    </row>
    <row r="293" spans="1:20" ht="47.25" hidden="1" x14ac:dyDescent="0.25">
      <c r="A293" s="90"/>
      <c r="B293" s="80"/>
      <c r="C293" s="88"/>
      <c r="D293" s="19" t="s">
        <v>5</v>
      </c>
      <c r="E293" s="18">
        <f>SUM(F293:N293)</f>
        <v>0</v>
      </c>
      <c r="F293" s="73">
        <v>0</v>
      </c>
      <c r="G293" s="74"/>
      <c r="H293" s="74"/>
      <c r="I293" s="74"/>
      <c r="J293" s="75"/>
      <c r="K293" s="20">
        <v>0</v>
      </c>
      <c r="L293" s="20">
        <v>0</v>
      </c>
      <c r="M293" s="23">
        <v>0</v>
      </c>
      <c r="N293" s="23">
        <v>0</v>
      </c>
      <c r="O293" s="71"/>
      <c r="P293" s="104"/>
      <c r="Q293" s="46"/>
      <c r="R293" s="46"/>
      <c r="S293" s="46"/>
      <c r="T293" s="46"/>
    </row>
    <row r="294" spans="1:20" hidden="1" x14ac:dyDescent="0.25">
      <c r="A294" s="90"/>
      <c r="B294" s="79" t="s">
        <v>110</v>
      </c>
      <c r="C294" s="67" t="s">
        <v>57</v>
      </c>
      <c r="D294" s="67" t="s">
        <v>57</v>
      </c>
      <c r="E294" s="59" t="s">
        <v>58</v>
      </c>
      <c r="F294" s="59" t="s">
        <v>264</v>
      </c>
      <c r="G294" s="63" t="s">
        <v>139</v>
      </c>
      <c r="H294" s="64"/>
      <c r="I294" s="64"/>
      <c r="J294" s="65"/>
      <c r="K294" s="66" t="s">
        <v>36</v>
      </c>
      <c r="L294" s="66" t="s">
        <v>245</v>
      </c>
      <c r="M294" s="59" t="s">
        <v>247</v>
      </c>
      <c r="N294" s="59" t="s">
        <v>248</v>
      </c>
      <c r="O294" s="71"/>
      <c r="P294" s="104"/>
      <c r="Q294" s="46"/>
      <c r="R294" s="46"/>
      <c r="S294" s="46"/>
      <c r="T294" s="46"/>
    </row>
    <row r="295" spans="1:20" ht="31.5" hidden="1" x14ac:dyDescent="0.25">
      <c r="A295" s="90"/>
      <c r="B295" s="80"/>
      <c r="C295" s="68"/>
      <c r="D295" s="68"/>
      <c r="E295" s="60"/>
      <c r="F295" s="60"/>
      <c r="G295" s="21" t="s">
        <v>127</v>
      </c>
      <c r="H295" s="21" t="s">
        <v>132</v>
      </c>
      <c r="I295" s="21" t="s">
        <v>128</v>
      </c>
      <c r="J295" s="21" t="s">
        <v>129</v>
      </c>
      <c r="K295" s="66"/>
      <c r="L295" s="66"/>
      <c r="M295" s="60"/>
      <c r="N295" s="60"/>
      <c r="O295" s="71"/>
      <c r="P295" s="104"/>
      <c r="Q295" s="46"/>
      <c r="R295" s="46"/>
      <c r="S295" s="46"/>
      <c r="T295" s="46"/>
    </row>
    <row r="296" spans="1:20" ht="39.75" hidden="1" customHeight="1" x14ac:dyDescent="0.25">
      <c r="A296" s="78"/>
      <c r="B296" s="81"/>
      <c r="C296" s="69"/>
      <c r="D296" s="69"/>
      <c r="E296" s="21" t="s">
        <v>57</v>
      </c>
      <c r="F296" s="22" t="s">
        <v>57</v>
      </c>
      <c r="G296" s="22" t="s">
        <v>57</v>
      </c>
      <c r="H296" s="22" t="s">
        <v>57</v>
      </c>
      <c r="I296" s="22" t="s">
        <v>57</v>
      </c>
      <c r="J296" s="22" t="s">
        <v>57</v>
      </c>
      <c r="K296" s="22" t="s">
        <v>57</v>
      </c>
      <c r="L296" s="22" t="s">
        <v>57</v>
      </c>
      <c r="M296" s="22" t="s">
        <v>57</v>
      </c>
      <c r="N296" s="22" t="s">
        <v>57</v>
      </c>
      <c r="O296" s="72"/>
      <c r="P296" s="104"/>
      <c r="Q296" s="46"/>
      <c r="R296" s="46"/>
      <c r="S296" s="46"/>
      <c r="T296" s="46"/>
    </row>
    <row r="297" spans="1:20" ht="15.75" hidden="1" customHeight="1" x14ac:dyDescent="0.25">
      <c r="A297" s="77" t="s">
        <v>280</v>
      </c>
      <c r="B297" s="79" t="s">
        <v>88</v>
      </c>
      <c r="C297" s="88" t="s">
        <v>279</v>
      </c>
      <c r="D297" s="16" t="s">
        <v>3</v>
      </c>
      <c r="E297" s="18">
        <f>SUM(F297:N297)</f>
        <v>0</v>
      </c>
      <c r="F297" s="82">
        <f>SUM(F298:F298)</f>
        <v>0</v>
      </c>
      <c r="G297" s="83"/>
      <c r="H297" s="83"/>
      <c r="I297" s="83"/>
      <c r="J297" s="84"/>
      <c r="K297" s="18">
        <f>SUM(K298:K298)</f>
        <v>0</v>
      </c>
      <c r="L297" s="18">
        <f>SUM(L298:L298)</f>
        <v>0</v>
      </c>
      <c r="M297" s="17">
        <f>M298</f>
        <v>0</v>
      </c>
      <c r="N297" s="17">
        <f>N298</f>
        <v>0</v>
      </c>
      <c r="O297" s="70" t="s">
        <v>18</v>
      </c>
      <c r="P297" s="104"/>
      <c r="Q297" s="46"/>
      <c r="R297" s="46"/>
      <c r="S297" s="46"/>
      <c r="T297" s="46"/>
    </row>
    <row r="298" spans="1:20" ht="56.25" hidden="1" customHeight="1" x14ac:dyDescent="0.25">
      <c r="A298" s="90"/>
      <c r="B298" s="80"/>
      <c r="C298" s="88"/>
      <c r="D298" s="19" t="s">
        <v>5</v>
      </c>
      <c r="E298" s="18">
        <f>SUM(F298:N298)</f>
        <v>0</v>
      </c>
      <c r="F298" s="73">
        <v>0</v>
      </c>
      <c r="G298" s="74"/>
      <c r="H298" s="74"/>
      <c r="I298" s="74"/>
      <c r="J298" s="75"/>
      <c r="K298" s="20">
        <v>0</v>
      </c>
      <c r="L298" s="20">
        <v>0</v>
      </c>
      <c r="M298" s="23">
        <v>0</v>
      </c>
      <c r="N298" s="23">
        <v>0</v>
      </c>
      <c r="O298" s="71"/>
      <c r="P298" s="104"/>
      <c r="Q298" s="46"/>
      <c r="R298" s="46"/>
      <c r="S298" s="46"/>
      <c r="T298" s="46"/>
    </row>
    <row r="299" spans="1:20" hidden="1" x14ac:dyDescent="0.25">
      <c r="A299" s="90"/>
      <c r="B299" s="79" t="s">
        <v>208</v>
      </c>
      <c r="C299" s="67" t="s">
        <v>57</v>
      </c>
      <c r="D299" s="67" t="s">
        <v>57</v>
      </c>
      <c r="E299" s="59" t="s">
        <v>58</v>
      </c>
      <c r="F299" s="59" t="s">
        <v>265</v>
      </c>
      <c r="G299" s="63" t="s">
        <v>139</v>
      </c>
      <c r="H299" s="64"/>
      <c r="I299" s="64"/>
      <c r="J299" s="65"/>
      <c r="K299" s="66" t="s">
        <v>36</v>
      </c>
      <c r="L299" s="66" t="s">
        <v>245</v>
      </c>
      <c r="M299" s="59" t="s">
        <v>247</v>
      </c>
      <c r="N299" s="59" t="s">
        <v>248</v>
      </c>
      <c r="O299" s="71"/>
      <c r="P299" s="104"/>
      <c r="Q299" s="46"/>
      <c r="R299" s="46"/>
      <c r="S299" s="46"/>
      <c r="T299" s="46"/>
    </row>
    <row r="300" spans="1:20" ht="31.5" hidden="1" x14ac:dyDescent="0.25">
      <c r="A300" s="90"/>
      <c r="B300" s="80"/>
      <c r="C300" s="68"/>
      <c r="D300" s="68"/>
      <c r="E300" s="60"/>
      <c r="F300" s="60"/>
      <c r="G300" s="21" t="s">
        <v>127</v>
      </c>
      <c r="H300" s="21" t="s">
        <v>132</v>
      </c>
      <c r="I300" s="21" t="s">
        <v>128</v>
      </c>
      <c r="J300" s="21" t="s">
        <v>129</v>
      </c>
      <c r="K300" s="66"/>
      <c r="L300" s="66"/>
      <c r="M300" s="60"/>
      <c r="N300" s="60"/>
      <c r="O300" s="71"/>
      <c r="P300" s="104"/>
      <c r="Q300" s="46"/>
      <c r="R300" s="46"/>
      <c r="S300" s="46"/>
      <c r="T300" s="46"/>
    </row>
    <row r="301" spans="1:20" ht="18.75" hidden="1" customHeight="1" x14ac:dyDescent="0.25">
      <c r="A301" s="78"/>
      <c r="B301" s="81"/>
      <c r="C301" s="69"/>
      <c r="D301" s="69"/>
      <c r="E301" s="21" t="s">
        <v>57</v>
      </c>
      <c r="F301" s="22" t="s">
        <v>57</v>
      </c>
      <c r="G301" s="22" t="s">
        <v>57</v>
      </c>
      <c r="H301" s="22" t="s">
        <v>57</v>
      </c>
      <c r="I301" s="22" t="s">
        <v>57</v>
      </c>
      <c r="J301" s="22" t="s">
        <v>57</v>
      </c>
      <c r="K301" s="22" t="s">
        <v>57</v>
      </c>
      <c r="L301" s="22" t="s">
        <v>57</v>
      </c>
      <c r="M301" s="22" t="s">
        <v>57</v>
      </c>
      <c r="N301" s="22" t="s">
        <v>57</v>
      </c>
      <c r="O301" s="72"/>
      <c r="P301" s="104"/>
      <c r="Q301" s="46"/>
      <c r="R301" s="46"/>
      <c r="S301" s="46"/>
      <c r="T301" s="46"/>
    </row>
    <row r="302" spans="1:20" ht="15.75" customHeight="1" x14ac:dyDescent="0.25">
      <c r="A302" s="77" t="s">
        <v>25</v>
      </c>
      <c r="B302" s="79" t="s">
        <v>204</v>
      </c>
      <c r="C302" s="88" t="s">
        <v>37</v>
      </c>
      <c r="D302" s="16" t="s">
        <v>3</v>
      </c>
      <c r="E302" s="18">
        <f>SUM(F302:N302)</f>
        <v>3384.9683500000001</v>
      </c>
      <c r="F302" s="82">
        <f>SUM(F303:F303)</f>
        <v>3384.9683500000001</v>
      </c>
      <c r="G302" s="83"/>
      <c r="H302" s="83"/>
      <c r="I302" s="83"/>
      <c r="J302" s="84"/>
      <c r="K302" s="18">
        <f>SUM(K303:K303)</f>
        <v>0</v>
      </c>
      <c r="L302" s="18">
        <f>SUM(L303:L303)</f>
        <v>0</v>
      </c>
      <c r="M302" s="17">
        <f>M303</f>
        <v>0</v>
      </c>
      <c r="N302" s="17">
        <f>N303</f>
        <v>0</v>
      </c>
      <c r="O302" s="70" t="s">
        <v>18</v>
      </c>
      <c r="P302" s="104"/>
      <c r="Q302" s="46"/>
      <c r="R302" s="46"/>
      <c r="S302" s="46"/>
      <c r="T302" s="46"/>
    </row>
    <row r="303" spans="1:20" ht="47.25" customHeight="1" x14ac:dyDescent="0.25">
      <c r="A303" s="90"/>
      <c r="B303" s="80"/>
      <c r="C303" s="88"/>
      <c r="D303" s="19" t="s">
        <v>5</v>
      </c>
      <c r="E303" s="18">
        <f>SUM(F303:N303)</f>
        <v>3384.9683500000001</v>
      </c>
      <c r="F303" s="73">
        <v>3384.9683500000001</v>
      </c>
      <c r="G303" s="74"/>
      <c r="H303" s="74"/>
      <c r="I303" s="74"/>
      <c r="J303" s="75"/>
      <c r="K303" s="20">
        <v>0</v>
      </c>
      <c r="L303" s="20">
        <v>0</v>
      </c>
      <c r="M303" s="23">
        <v>0</v>
      </c>
      <c r="N303" s="23">
        <v>0</v>
      </c>
      <c r="O303" s="71"/>
      <c r="P303" s="107"/>
      <c r="Q303" s="46"/>
      <c r="R303" s="46"/>
      <c r="S303" s="46"/>
      <c r="T303" s="46"/>
    </row>
    <row r="304" spans="1:20" ht="15.75" customHeight="1" x14ac:dyDescent="0.25">
      <c r="A304" s="90"/>
      <c r="B304" s="79" t="s">
        <v>205</v>
      </c>
      <c r="C304" s="67" t="s">
        <v>57</v>
      </c>
      <c r="D304" s="67" t="s">
        <v>57</v>
      </c>
      <c r="E304" s="59" t="s">
        <v>58</v>
      </c>
      <c r="F304" s="59" t="s">
        <v>324</v>
      </c>
      <c r="G304" s="63" t="s">
        <v>139</v>
      </c>
      <c r="H304" s="64"/>
      <c r="I304" s="64"/>
      <c r="J304" s="65"/>
      <c r="K304" s="66" t="s">
        <v>36</v>
      </c>
      <c r="L304" s="66" t="s">
        <v>245</v>
      </c>
      <c r="M304" s="59" t="s">
        <v>249</v>
      </c>
      <c r="N304" s="59" t="s">
        <v>250</v>
      </c>
      <c r="O304" s="71"/>
      <c r="P304" s="104"/>
      <c r="Q304" s="46"/>
      <c r="R304" s="46"/>
      <c r="S304" s="46"/>
      <c r="T304" s="46"/>
    </row>
    <row r="305" spans="1:20" ht="36" customHeight="1" x14ac:dyDescent="0.25">
      <c r="A305" s="90"/>
      <c r="B305" s="80"/>
      <c r="C305" s="68"/>
      <c r="D305" s="68"/>
      <c r="E305" s="60"/>
      <c r="F305" s="60"/>
      <c r="G305" s="21" t="s">
        <v>127</v>
      </c>
      <c r="H305" s="21" t="s">
        <v>132</v>
      </c>
      <c r="I305" s="21" t="s">
        <v>128</v>
      </c>
      <c r="J305" s="21" t="s">
        <v>129</v>
      </c>
      <c r="K305" s="66"/>
      <c r="L305" s="66"/>
      <c r="M305" s="60"/>
      <c r="N305" s="60"/>
      <c r="O305" s="71"/>
      <c r="P305" s="104"/>
      <c r="Q305" s="46"/>
      <c r="R305" s="46"/>
      <c r="S305" s="46"/>
      <c r="T305" s="46"/>
    </row>
    <row r="306" spans="1:20" ht="38.25" customHeight="1" x14ac:dyDescent="0.25">
      <c r="A306" s="78"/>
      <c r="B306" s="81"/>
      <c r="C306" s="69"/>
      <c r="D306" s="69"/>
      <c r="E306" s="142">
        <v>1</v>
      </c>
      <c r="F306" s="143">
        <v>1</v>
      </c>
      <c r="G306" s="143" t="s">
        <v>57</v>
      </c>
      <c r="H306" s="143" t="s">
        <v>57</v>
      </c>
      <c r="I306" s="143" t="s">
        <v>57</v>
      </c>
      <c r="J306" s="143">
        <v>1</v>
      </c>
      <c r="K306" s="143" t="s">
        <v>57</v>
      </c>
      <c r="L306" s="143" t="s">
        <v>57</v>
      </c>
      <c r="M306" s="143" t="s">
        <v>57</v>
      </c>
      <c r="N306" s="143" t="s">
        <v>57</v>
      </c>
      <c r="O306" s="72"/>
      <c r="P306" s="123"/>
      <c r="Q306" s="46"/>
      <c r="R306" s="46"/>
      <c r="S306" s="46"/>
      <c r="T306" s="46"/>
    </row>
    <row r="307" spans="1:20" ht="15.75" customHeight="1" x14ac:dyDescent="0.25">
      <c r="A307" s="77" t="s">
        <v>331</v>
      </c>
      <c r="B307" s="79" t="s">
        <v>206</v>
      </c>
      <c r="C307" s="88" t="s">
        <v>279</v>
      </c>
      <c r="D307" s="16" t="s">
        <v>3</v>
      </c>
      <c r="E307" s="18">
        <f>SUM(F307:N307)</f>
        <v>44804.112120000005</v>
      </c>
      <c r="F307" s="82">
        <f>SUM(F308:J309)</f>
        <v>44804.112120000005</v>
      </c>
      <c r="G307" s="83"/>
      <c r="H307" s="83"/>
      <c r="I307" s="83"/>
      <c r="J307" s="84"/>
      <c r="K307" s="18">
        <f>SUM(K308:K309)</f>
        <v>0</v>
      </c>
      <c r="L307" s="18">
        <f>SUM(L308:L309)</f>
        <v>0</v>
      </c>
      <c r="M307" s="17">
        <f>M308</f>
        <v>0</v>
      </c>
      <c r="N307" s="17">
        <f>N308</f>
        <v>0</v>
      </c>
      <c r="O307" s="70" t="s">
        <v>18</v>
      </c>
      <c r="P307" s="104"/>
      <c r="Q307" s="46"/>
      <c r="R307" s="46"/>
      <c r="S307" s="46"/>
      <c r="T307" s="46"/>
    </row>
    <row r="308" spans="1:20" ht="46.5" customHeight="1" x14ac:dyDescent="0.25">
      <c r="A308" s="90"/>
      <c r="B308" s="80"/>
      <c r="C308" s="88"/>
      <c r="D308" s="19" t="s">
        <v>5</v>
      </c>
      <c r="E308" s="18">
        <f t="shared" ref="E308:E309" si="58">SUM(F308:N308)</f>
        <v>43031.804190000003</v>
      </c>
      <c r="F308" s="73">
        <v>43031.804190000003</v>
      </c>
      <c r="G308" s="74"/>
      <c r="H308" s="74"/>
      <c r="I308" s="74"/>
      <c r="J308" s="75"/>
      <c r="K308" s="20">
        <v>0</v>
      </c>
      <c r="L308" s="20">
        <v>0</v>
      </c>
      <c r="M308" s="23">
        <v>0</v>
      </c>
      <c r="N308" s="23">
        <v>0</v>
      </c>
      <c r="O308" s="71"/>
      <c r="P308" s="107"/>
      <c r="Q308" s="48"/>
      <c r="R308" s="46"/>
      <c r="S308" s="46"/>
      <c r="T308" s="46"/>
    </row>
    <row r="309" spans="1:20" x14ac:dyDescent="0.25">
      <c r="A309" s="90"/>
      <c r="B309" s="81"/>
      <c r="C309" s="88"/>
      <c r="D309" s="58" t="s">
        <v>16</v>
      </c>
      <c r="E309" s="18">
        <f t="shared" si="58"/>
        <v>1772.3079299999999</v>
      </c>
      <c r="F309" s="73">
        <v>1772.3079299999999</v>
      </c>
      <c r="G309" s="74"/>
      <c r="H309" s="74"/>
      <c r="I309" s="74"/>
      <c r="J309" s="75"/>
      <c r="K309" s="20">
        <v>0</v>
      </c>
      <c r="L309" s="20">
        <v>0</v>
      </c>
      <c r="M309" s="176">
        <v>0</v>
      </c>
      <c r="N309" s="176">
        <v>0</v>
      </c>
      <c r="O309" s="71"/>
      <c r="P309" s="124"/>
      <c r="Q309" s="109"/>
      <c r="R309" s="109"/>
      <c r="S309" s="46"/>
      <c r="T309" s="46"/>
    </row>
    <row r="310" spans="1:20" ht="18.75" customHeight="1" x14ac:dyDescent="0.25">
      <c r="A310" s="90"/>
      <c r="B310" s="79" t="s">
        <v>207</v>
      </c>
      <c r="C310" s="67" t="s">
        <v>57</v>
      </c>
      <c r="D310" s="67" t="s">
        <v>57</v>
      </c>
      <c r="E310" s="59" t="s">
        <v>58</v>
      </c>
      <c r="F310" s="59" t="s">
        <v>264</v>
      </c>
      <c r="G310" s="63" t="s">
        <v>139</v>
      </c>
      <c r="H310" s="64"/>
      <c r="I310" s="64"/>
      <c r="J310" s="65"/>
      <c r="K310" s="66" t="s">
        <v>36</v>
      </c>
      <c r="L310" s="66" t="s">
        <v>245</v>
      </c>
      <c r="M310" s="59" t="s">
        <v>247</v>
      </c>
      <c r="N310" s="59" t="s">
        <v>248</v>
      </c>
      <c r="O310" s="71"/>
      <c r="P310" s="125"/>
      <c r="Q310" s="109"/>
      <c r="R310" s="109"/>
      <c r="S310" s="46"/>
      <c r="T310" s="46"/>
    </row>
    <row r="311" spans="1:20" ht="31.5" x14ac:dyDescent="0.25">
      <c r="A311" s="90"/>
      <c r="B311" s="80"/>
      <c r="C311" s="68"/>
      <c r="D311" s="68"/>
      <c r="E311" s="60"/>
      <c r="F311" s="60"/>
      <c r="G311" s="21" t="s">
        <v>127</v>
      </c>
      <c r="H311" s="21" t="s">
        <v>132</v>
      </c>
      <c r="I311" s="21" t="s">
        <v>128</v>
      </c>
      <c r="J311" s="21" t="s">
        <v>129</v>
      </c>
      <c r="K311" s="66"/>
      <c r="L311" s="66"/>
      <c r="M311" s="60"/>
      <c r="N311" s="60"/>
      <c r="O311" s="71"/>
      <c r="P311" s="125"/>
      <c r="Q311" s="109"/>
      <c r="R311" s="109"/>
      <c r="S311" s="46"/>
      <c r="T311" s="46"/>
    </row>
    <row r="312" spans="1:20" ht="15.75" x14ac:dyDescent="0.25">
      <c r="A312" s="78"/>
      <c r="B312" s="81"/>
      <c r="C312" s="69"/>
      <c r="D312" s="69"/>
      <c r="E312" s="171" t="s">
        <v>333</v>
      </c>
      <c r="F312" s="170" t="s">
        <v>333</v>
      </c>
      <c r="G312" s="22" t="s">
        <v>57</v>
      </c>
      <c r="H312" s="22" t="s">
        <v>57</v>
      </c>
      <c r="I312" s="22" t="s">
        <v>57</v>
      </c>
      <c r="J312" s="170" t="s">
        <v>333</v>
      </c>
      <c r="K312" s="22" t="s">
        <v>57</v>
      </c>
      <c r="L312" s="22" t="s">
        <v>57</v>
      </c>
      <c r="M312" s="22" t="s">
        <v>57</v>
      </c>
      <c r="N312" s="22" t="s">
        <v>57</v>
      </c>
      <c r="O312" s="72"/>
      <c r="P312" s="123"/>
      <c r="Q312" s="46"/>
      <c r="R312" s="46"/>
      <c r="S312" s="46"/>
      <c r="T312" s="46"/>
    </row>
    <row r="313" spans="1:20" ht="15.75" customHeight="1" x14ac:dyDescent="0.25">
      <c r="A313" s="95" t="s">
        <v>94</v>
      </c>
      <c r="B313" s="89" t="s">
        <v>233</v>
      </c>
      <c r="C313" s="95" t="s">
        <v>279</v>
      </c>
      <c r="D313" s="16" t="s">
        <v>3</v>
      </c>
      <c r="E313" s="18">
        <f>SUM(F313:N313)</f>
        <v>1739033.1292499998</v>
      </c>
      <c r="F313" s="82">
        <f>F314+F315</f>
        <v>347806.62584999995</v>
      </c>
      <c r="G313" s="83"/>
      <c r="H313" s="83"/>
      <c r="I313" s="83"/>
      <c r="J313" s="84"/>
      <c r="K313" s="18">
        <f>SUM(K314:K315)</f>
        <v>347806.62584999995</v>
      </c>
      <c r="L313" s="18">
        <f>SUM(L314:L315)</f>
        <v>347806.62584999995</v>
      </c>
      <c r="M313" s="17">
        <f>M314+M315</f>
        <v>347806.62584999995</v>
      </c>
      <c r="N313" s="17">
        <f>N314+N315</f>
        <v>347806.62584999995</v>
      </c>
      <c r="O313" s="70" t="s">
        <v>4</v>
      </c>
      <c r="P313" s="104"/>
      <c r="Q313" s="46"/>
      <c r="R313" s="46"/>
      <c r="S313" s="46"/>
      <c r="T313" s="46"/>
    </row>
    <row r="314" spans="1:20" ht="63" x14ac:dyDescent="0.25">
      <c r="A314" s="95"/>
      <c r="B314" s="89"/>
      <c r="C314" s="95"/>
      <c r="D314" s="16" t="s">
        <v>5</v>
      </c>
      <c r="E314" s="18">
        <f t="shared" ref="E314:E318" si="59">SUM(F314:N314)</f>
        <v>840852.44884999993</v>
      </c>
      <c r="F314" s="82">
        <f>F317+F323</f>
        <v>168170.48976999999</v>
      </c>
      <c r="G314" s="83"/>
      <c r="H314" s="83"/>
      <c r="I314" s="83"/>
      <c r="J314" s="84"/>
      <c r="K314" s="18">
        <f>K317+K323</f>
        <v>168170.48976999999</v>
      </c>
      <c r="L314" s="18">
        <f>L317+L323</f>
        <v>168170.48976999999</v>
      </c>
      <c r="M314" s="17">
        <f>M317+M323</f>
        <v>168170.48976999999</v>
      </c>
      <c r="N314" s="17">
        <f>N317+N323</f>
        <v>168170.48976999999</v>
      </c>
      <c r="O314" s="71"/>
      <c r="P314" s="104"/>
      <c r="Q314" s="46"/>
      <c r="R314" s="46"/>
      <c r="S314" s="46"/>
      <c r="T314" s="46"/>
    </row>
    <row r="315" spans="1:20" x14ac:dyDescent="0.25">
      <c r="A315" s="95"/>
      <c r="B315" s="89"/>
      <c r="C315" s="95"/>
      <c r="D315" s="57" t="s">
        <v>16</v>
      </c>
      <c r="E315" s="18">
        <f t="shared" si="59"/>
        <v>898180.68039999995</v>
      </c>
      <c r="F315" s="82">
        <f>F318</f>
        <v>179636.13608</v>
      </c>
      <c r="G315" s="83"/>
      <c r="H315" s="83"/>
      <c r="I315" s="83"/>
      <c r="J315" s="84"/>
      <c r="K315" s="18">
        <f>K318</f>
        <v>179636.13608</v>
      </c>
      <c r="L315" s="18">
        <f t="shared" ref="L315" si="60">L318</f>
        <v>179636.13608</v>
      </c>
      <c r="M315" s="17">
        <f>M318</f>
        <v>179636.13608</v>
      </c>
      <c r="N315" s="17">
        <f>N318</f>
        <v>179636.13608</v>
      </c>
      <c r="O315" s="72"/>
      <c r="P315" s="104"/>
      <c r="Q315" s="46"/>
      <c r="R315" s="46"/>
      <c r="S315" s="46"/>
      <c r="T315" s="46"/>
    </row>
    <row r="316" spans="1:20" ht="15.75" customHeight="1" x14ac:dyDescent="0.25">
      <c r="A316" s="85" t="s">
        <v>27</v>
      </c>
      <c r="B316" s="76" t="s">
        <v>89</v>
      </c>
      <c r="C316" s="88" t="s">
        <v>279</v>
      </c>
      <c r="D316" s="16" t="s">
        <v>3</v>
      </c>
      <c r="E316" s="18">
        <f t="shared" si="59"/>
        <v>1739033.1292499998</v>
      </c>
      <c r="F316" s="82">
        <f>SUM(F317:J318)</f>
        <v>347806.62584999995</v>
      </c>
      <c r="G316" s="83"/>
      <c r="H316" s="83"/>
      <c r="I316" s="83"/>
      <c r="J316" s="84"/>
      <c r="K316" s="18">
        <f>SUM(K317:K318)</f>
        <v>347806.62584999995</v>
      </c>
      <c r="L316" s="18">
        <f>SUM(L317:L318)</f>
        <v>347806.62584999995</v>
      </c>
      <c r="M316" s="17">
        <f>M317+M318</f>
        <v>347806.62584999995</v>
      </c>
      <c r="N316" s="17">
        <f>N317+N318</f>
        <v>347806.62584999995</v>
      </c>
      <c r="O316" s="70" t="s">
        <v>18</v>
      </c>
      <c r="P316" s="104"/>
      <c r="Q316" s="46"/>
      <c r="R316" s="46"/>
      <c r="S316" s="46"/>
      <c r="T316" s="46"/>
    </row>
    <row r="317" spans="1:20" ht="47.25" x14ac:dyDescent="0.25">
      <c r="A317" s="86"/>
      <c r="B317" s="76"/>
      <c r="C317" s="88"/>
      <c r="D317" s="19" t="s">
        <v>5</v>
      </c>
      <c r="E317" s="18">
        <f t="shared" si="59"/>
        <v>840852.44884999993</v>
      </c>
      <c r="F317" s="73">
        <v>168170.48976999999</v>
      </c>
      <c r="G317" s="74"/>
      <c r="H317" s="74"/>
      <c r="I317" s="74"/>
      <c r="J317" s="75"/>
      <c r="K317" s="20">
        <v>168170.48976999999</v>
      </c>
      <c r="L317" s="20">
        <v>168170.48976999999</v>
      </c>
      <c r="M317" s="20">
        <v>168170.48976999999</v>
      </c>
      <c r="N317" s="20">
        <v>168170.48976999999</v>
      </c>
      <c r="O317" s="71"/>
      <c r="P317" s="104"/>
      <c r="Q317" s="46"/>
      <c r="R317" s="46"/>
      <c r="S317" s="46"/>
      <c r="T317" s="46"/>
    </row>
    <row r="318" spans="1:20" x14ac:dyDescent="0.25">
      <c r="A318" s="86"/>
      <c r="B318" s="76"/>
      <c r="C318" s="88"/>
      <c r="D318" s="58" t="s">
        <v>16</v>
      </c>
      <c r="E318" s="18">
        <f t="shared" si="59"/>
        <v>898180.68039999995</v>
      </c>
      <c r="F318" s="73">
        <v>179636.13608</v>
      </c>
      <c r="G318" s="74"/>
      <c r="H318" s="74"/>
      <c r="I318" s="74"/>
      <c r="J318" s="75"/>
      <c r="K318" s="20">
        <v>179636.13608</v>
      </c>
      <c r="L318" s="20">
        <v>179636.13608</v>
      </c>
      <c r="M318" s="20">
        <v>179636.13608</v>
      </c>
      <c r="N318" s="20">
        <v>179636.13608</v>
      </c>
      <c r="O318" s="71"/>
      <c r="P318" s="104"/>
      <c r="Q318" s="46"/>
      <c r="R318" s="46"/>
      <c r="S318" s="46"/>
      <c r="T318" s="46"/>
    </row>
    <row r="319" spans="1:20" x14ac:dyDescent="0.25">
      <c r="A319" s="86"/>
      <c r="B319" s="79" t="s">
        <v>328</v>
      </c>
      <c r="C319" s="67" t="s">
        <v>57</v>
      </c>
      <c r="D319" s="67" t="s">
        <v>57</v>
      </c>
      <c r="E319" s="59" t="s">
        <v>58</v>
      </c>
      <c r="F319" s="59" t="s">
        <v>263</v>
      </c>
      <c r="G319" s="63" t="s">
        <v>139</v>
      </c>
      <c r="H319" s="64"/>
      <c r="I319" s="64"/>
      <c r="J319" s="65"/>
      <c r="K319" s="66" t="s">
        <v>36</v>
      </c>
      <c r="L319" s="66" t="s">
        <v>245</v>
      </c>
      <c r="M319" s="59" t="s">
        <v>247</v>
      </c>
      <c r="N319" s="59" t="s">
        <v>248</v>
      </c>
      <c r="O319" s="71"/>
      <c r="P319" s="104"/>
      <c r="Q319" s="46"/>
      <c r="R319" s="46"/>
      <c r="S319" s="46"/>
      <c r="T319" s="46"/>
    </row>
    <row r="320" spans="1:20" ht="36" customHeight="1" x14ac:dyDescent="0.25">
      <c r="A320" s="86"/>
      <c r="B320" s="154"/>
      <c r="C320" s="68"/>
      <c r="D320" s="68"/>
      <c r="E320" s="60"/>
      <c r="F320" s="60"/>
      <c r="G320" s="21" t="s">
        <v>127</v>
      </c>
      <c r="H320" s="21" t="s">
        <v>132</v>
      </c>
      <c r="I320" s="21" t="s">
        <v>128</v>
      </c>
      <c r="J320" s="21" t="s">
        <v>129</v>
      </c>
      <c r="K320" s="66"/>
      <c r="L320" s="66"/>
      <c r="M320" s="60"/>
      <c r="N320" s="60"/>
      <c r="O320" s="71"/>
      <c r="P320" s="104"/>
      <c r="Q320" s="46"/>
      <c r="R320" s="46"/>
      <c r="S320" s="46"/>
      <c r="T320" s="46"/>
    </row>
    <row r="321" spans="1:20" ht="85.5" customHeight="1" x14ac:dyDescent="0.25">
      <c r="A321" s="87"/>
      <c r="B321" s="155"/>
      <c r="C321" s="69"/>
      <c r="D321" s="69"/>
      <c r="E321" s="142">
        <v>100</v>
      </c>
      <c r="F321" s="143">
        <v>100</v>
      </c>
      <c r="G321" s="143">
        <v>25</v>
      </c>
      <c r="H321" s="143">
        <v>50</v>
      </c>
      <c r="I321" s="143">
        <v>75</v>
      </c>
      <c r="J321" s="143">
        <v>100</v>
      </c>
      <c r="K321" s="143">
        <v>100</v>
      </c>
      <c r="L321" s="143">
        <v>100</v>
      </c>
      <c r="M321" s="143">
        <v>100</v>
      </c>
      <c r="N321" s="143">
        <v>100</v>
      </c>
      <c r="O321" s="72"/>
      <c r="P321" s="126"/>
      <c r="Q321" s="46"/>
      <c r="R321" s="46"/>
      <c r="S321" s="46"/>
      <c r="T321" s="46"/>
    </row>
    <row r="322" spans="1:20" ht="15.75" hidden="1" customHeight="1" x14ac:dyDescent="0.25">
      <c r="A322" s="77" t="s">
        <v>28</v>
      </c>
      <c r="B322" s="79" t="s">
        <v>305</v>
      </c>
      <c r="C322" s="77" t="s">
        <v>37</v>
      </c>
      <c r="D322" s="16" t="s">
        <v>3</v>
      </c>
      <c r="E322" s="177">
        <f>SUM(F322:L322)</f>
        <v>0</v>
      </c>
      <c r="F322" s="178">
        <f>F323</f>
        <v>0</v>
      </c>
      <c r="G322" s="179"/>
      <c r="H322" s="179"/>
      <c r="I322" s="179"/>
      <c r="J322" s="180"/>
      <c r="K322" s="177">
        <f t="shared" ref="K322:L322" si="61">K323</f>
        <v>0</v>
      </c>
      <c r="L322" s="177">
        <f t="shared" si="61"/>
        <v>0</v>
      </c>
      <c r="M322" s="181">
        <f>M323</f>
        <v>0</v>
      </c>
      <c r="N322" s="181">
        <f>N323</f>
        <v>0</v>
      </c>
      <c r="O322" s="70" t="s">
        <v>18</v>
      </c>
      <c r="P322" s="104"/>
      <c r="Q322" s="46"/>
      <c r="R322" s="46"/>
      <c r="S322" s="46"/>
      <c r="T322" s="46"/>
    </row>
    <row r="323" spans="1:20" ht="60.75" hidden="1" customHeight="1" x14ac:dyDescent="0.25">
      <c r="A323" s="90"/>
      <c r="B323" s="81"/>
      <c r="C323" s="78"/>
      <c r="D323" s="19" t="s">
        <v>5</v>
      </c>
      <c r="E323" s="177">
        <f>SUM(F323:L323)</f>
        <v>0</v>
      </c>
      <c r="F323" s="182">
        <v>0</v>
      </c>
      <c r="G323" s="183"/>
      <c r="H323" s="183"/>
      <c r="I323" s="183"/>
      <c r="J323" s="184"/>
      <c r="K323" s="185">
        <v>0</v>
      </c>
      <c r="L323" s="185">
        <v>0</v>
      </c>
      <c r="M323" s="186">
        <v>0</v>
      </c>
      <c r="N323" s="186">
        <v>0</v>
      </c>
      <c r="O323" s="71"/>
      <c r="P323" s="111"/>
      <c r="Q323" s="46"/>
      <c r="R323" s="46"/>
      <c r="S323" s="46"/>
      <c r="T323" s="46"/>
    </row>
    <row r="324" spans="1:20" ht="15.75" hidden="1" customHeight="1" x14ac:dyDescent="0.25">
      <c r="A324" s="90"/>
      <c r="B324" s="79" t="s">
        <v>306</v>
      </c>
      <c r="C324" s="67" t="s">
        <v>57</v>
      </c>
      <c r="D324" s="67" t="s">
        <v>57</v>
      </c>
      <c r="E324" s="59" t="s">
        <v>58</v>
      </c>
      <c r="F324" s="59" t="s">
        <v>177</v>
      </c>
      <c r="G324" s="63" t="s">
        <v>139</v>
      </c>
      <c r="H324" s="64"/>
      <c r="I324" s="64"/>
      <c r="J324" s="65"/>
      <c r="K324" s="66" t="s">
        <v>35</v>
      </c>
      <c r="L324" s="66" t="s">
        <v>36</v>
      </c>
      <c r="M324" s="59" t="s">
        <v>2</v>
      </c>
      <c r="N324" s="59" t="s">
        <v>2</v>
      </c>
      <c r="O324" s="71"/>
      <c r="P324" s="111"/>
      <c r="Q324" s="46"/>
      <c r="R324" s="46"/>
      <c r="S324" s="46"/>
      <c r="T324" s="46"/>
    </row>
    <row r="325" spans="1:20" ht="31.5" hidden="1" customHeight="1" x14ac:dyDescent="0.25">
      <c r="A325" s="90"/>
      <c r="B325" s="80"/>
      <c r="C325" s="68"/>
      <c r="D325" s="68"/>
      <c r="E325" s="60"/>
      <c r="F325" s="60"/>
      <c r="G325" s="21" t="s">
        <v>127</v>
      </c>
      <c r="H325" s="21" t="s">
        <v>132</v>
      </c>
      <c r="I325" s="21" t="s">
        <v>128</v>
      </c>
      <c r="J325" s="21" t="s">
        <v>129</v>
      </c>
      <c r="K325" s="66"/>
      <c r="L325" s="66"/>
      <c r="M325" s="60"/>
      <c r="N325" s="60"/>
      <c r="O325" s="71"/>
      <c r="P325" s="104"/>
      <c r="Q325" s="46"/>
      <c r="R325" s="46"/>
      <c r="S325" s="46"/>
      <c r="T325" s="46"/>
    </row>
    <row r="326" spans="1:20" ht="15.75" hidden="1" customHeight="1" x14ac:dyDescent="0.25">
      <c r="A326" s="78"/>
      <c r="B326" s="81"/>
      <c r="C326" s="69"/>
      <c r="D326" s="69"/>
      <c r="E326" s="21" t="s">
        <v>57</v>
      </c>
      <c r="F326" s="22" t="s">
        <v>57</v>
      </c>
      <c r="G326" s="22" t="s">
        <v>57</v>
      </c>
      <c r="H326" s="22" t="s">
        <v>57</v>
      </c>
      <c r="I326" s="22" t="s">
        <v>57</v>
      </c>
      <c r="J326" s="22" t="s">
        <v>57</v>
      </c>
      <c r="K326" s="22" t="s">
        <v>57</v>
      </c>
      <c r="L326" s="22" t="s">
        <v>57</v>
      </c>
      <c r="M326" s="22" t="s">
        <v>57</v>
      </c>
      <c r="N326" s="22" t="s">
        <v>57</v>
      </c>
      <c r="O326" s="72"/>
      <c r="P326" s="104"/>
      <c r="Q326" s="46"/>
      <c r="R326" s="46"/>
      <c r="S326" s="46"/>
      <c r="T326" s="46"/>
    </row>
    <row r="327" spans="1:20" ht="15.75" customHeight="1" x14ac:dyDescent="0.25">
      <c r="A327" s="139" t="s">
        <v>311</v>
      </c>
      <c r="B327" s="153" t="s">
        <v>146</v>
      </c>
      <c r="C327" s="139" t="s">
        <v>279</v>
      </c>
      <c r="D327" s="16" t="s">
        <v>3</v>
      </c>
      <c r="E327" s="18">
        <f>SUM(F327:N327)</f>
        <v>247.82</v>
      </c>
      <c r="F327" s="82">
        <f>F328+F329</f>
        <v>247.82</v>
      </c>
      <c r="G327" s="83"/>
      <c r="H327" s="83"/>
      <c r="I327" s="83"/>
      <c r="J327" s="84"/>
      <c r="K327" s="18">
        <f>K328+K329</f>
        <v>0</v>
      </c>
      <c r="L327" s="18">
        <f t="shared" ref="L327:N327" si="62">L328+L329</f>
        <v>0</v>
      </c>
      <c r="M327" s="18">
        <f t="shared" si="62"/>
        <v>0</v>
      </c>
      <c r="N327" s="18">
        <f t="shared" si="62"/>
        <v>0</v>
      </c>
      <c r="O327" s="70" t="s">
        <v>18</v>
      </c>
      <c r="P327" s="104"/>
      <c r="Q327" s="46"/>
      <c r="R327" s="46"/>
      <c r="S327" s="46"/>
      <c r="T327" s="46"/>
    </row>
    <row r="328" spans="1:20" ht="31.5" x14ac:dyDescent="0.25">
      <c r="A328" s="140"/>
      <c r="B328" s="154"/>
      <c r="C328" s="140"/>
      <c r="D328" s="16" t="s">
        <v>15</v>
      </c>
      <c r="E328" s="18">
        <f t="shared" ref="E328:E332" si="63">SUM(F328:N328)</f>
        <v>247.82</v>
      </c>
      <c r="F328" s="82">
        <f>F331+F337</f>
        <v>247.82</v>
      </c>
      <c r="G328" s="83"/>
      <c r="H328" s="83"/>
      <c r="I328" s="83"/>
      <c r="J328" s="84"/>
      <c r="K328" s="18">
        <f>K331+K337</f>
        <v>0</v>
      </c>
      <c r="L328" s="18">
        <f t="shared" ref="L328:N328" si="64">L331+L337</f>
        <v>0</v>
      </c>
      <c r="M328" s="18">
        <f t="shared" si="64"/>
        <v>0</v>
      </c>
      <c r="N328" s="18">
        <f t="shared" si="64"/>
        <v>0</v>
      </c>
      <c r="O328" s="72"/>
      <c r="P328" s="104"/>
      <c r="Q328" s="46"/>
      <c r="R328" s="46"/>
      <c r="S328" s="46"/>
      <c r="T328" s="46"/>
    </row>
    <row r="329" spans="1:20" ht="63" x14ac:dyDescent="0.25">
      <c r="A329" s="141"/>
      <c r="B329" s="155"/>
      <c r="C329" s="141"/>
      <c r="D329" s="16" t="s">
        <v>5</v>
      </c>
      <c r="E329" s="18">
        <f t="shared" si="63"/>
        <v>0</v>
      </c>
      <c r="F329" s="178">
        <f>F332+F338</f>
        <v>0</v>
      </c>
      <c r="G329" s="179"/>
      <c r="H329" s="179"/>
      <c r="I329" s="179"/>
      <c r="J329" s="180"/>
      <c r="K329" s="177">
        <f>K332+K338</f>
        <v>0</v>
      </c>
      <c r="L329" s="177">
        <f t="shared" ref="L329:N329" si="65">L332+L338</f>
        <v>0</v>
      </c>
      <c r="M329" s="177">
        <f t="shared" si="65"/>
        <v>0</v>
      </c>
      <c r="N329" s="177">
        <f t="shared" si="65"/>
        <v>0</v>
      </c>
      <c r="O329" s="55"/>
      <c r="P329" s="104"/>
      <c r="Q329" s="46"/>
      <c r="R329" s="46"/>
      <c r="S329" s="46"/>
      <c r="T329" s="46"/>
    </row>
    <row r="330" spans="1:20" ht="15.75" hidden="1" customHeight="1" x14ac:dyDescent="0.25">
      <c r="A330" s="85" t="s">
        <v>67</v>
      </c>
      <c r="B330" s="79" t="s">
        <v>160</v>
      </c>
      <c r="C330" s="77" t="s">
        <v>279</v>
      </c>
      <c r="D330" s="16" t="s">
        <v>3</v>
      </c>
      <c r="E330" s="18">
        <f t="shared" si="63"/>
        <v>0</v>
      </c>
      <c r="F330" s="82">
        <f>SUM(F331:J332)</f>
        <v>0</v>
      </c>
      <c r="G330" s="83"/>
      <c r="H330" s="83"/>
      <c r="I330" s="83"/>
      <c r="J330" s="84"/>
      <c r="K330" s="18">
        <f>SUM(K331:K332)</f>
        <v>0</v>
      </c>
      <c r="L330" s="18">
        <f t="shared" ref="L330:N330" si="66">SUM(L331:L332)</f>
        <v>0</v>
      </c>
      <c r="M330" s="18">
        <f t="shared" si="66"/>
        <v>0</v>
      </c>
      <c r="N330" s="18">
        <f t="shared" si="66"/>
        <v>0</v>
      </c>
      <c r="O330" s="70" t="s">
        <v>18</v>
      </c>
      <c r="P330" s="104"/>
      <c r="Q330" s="46"/>
      <c r="R330" s="46"/>
      <c r="S330" s="46"/>
      <c r="T330" s="46"/>
    </row>
    <row r="331" spans="1:20" ht="31.5" hidden="1" x14ac:dyDescent="0.25">
      <c r="A331" s="86"/>
      <c r="B331" s="80"/>
      <c r="C331" s="90"/>
      <c r="D331" s="19" t="s">
        <v>15</v>
      </c>
      <c r="E331" s="18">
        <f t="shared" si="63"/>
        <v>0</v>
      </c>
      <c r="F331" s="73">
        <v>0</v>
      </c>
      <c r="G331" s="74"/>
      <c r="H331" s="74"/>
      <c r="I331" s="74"/>
      <c r="J331" s="75"/>
      <c r="K331" s="20">
        <v>0</v>
      </c>
      <c r="L331" s="20">
        <v>0</v>
      </c>
      <c r="M331" s="23">
        <v>0</v>
      </c>
      <c r="N331" s="23">
        <v>0</v>
      </c>
      <c r="O331" s="71"/>
      <c r="P331" s="104"/>
      <c r="Q331" s="46"/>
      <c r="R331" s="46"/>
      <c r="S331" s="46"/>
      <c r="T331" s="46"/>
    </row>
    <row r="332" spans="1:20" ht="47.25" hidden="1" x14ac:dyDescent="0.25">
      <c r="A332" s="86"/>
      <c r="B332" s="81"/>
      <c r="C332" s="78"/>
      <c r="D332" s="19" t="s">
        <v>5</v>
      </c>
      <c r="E332" s="18">
        <f t="shared" si="63"/>
        <v>0</v>
      </c>
      <c r="F332" s="182">
        <v>0</v>
      </c>
      <c r="G332" s="183"/>
      <c r="H332" s="183"/>
      <c r="I332" s="183"/>
      <c r="J332" s="184"/>
      <c r="K332" s="185">
        <v>0</v>
      </c>
      <c r="L332" s="185">
        <v>0</v>
      </c>
      <c r="M332" s="186">
        <v>0</v>
      </c>
      <c r="N332" s="186">
        <v>0</v>
      </c>
      <c r="O332" s="71"/>
      <c r="P332" s="104"/>
      <c r="Q332" s="46"/>
      <c r="R332" s="46"/>
      <c r="S332" s="46"/>
      <c r="T332" s="46"/>
    </row>
    <row r="333" spans="1:20" hidden="1" x14ac:dyDescent="0.25">
      <c r="A333" s="86"/>
      <c r="B333" s="79" t="s">
        <v>234</v>
      </c>
      <c r="C333" s="67" t="s">
        <v>57</v>
      </c>
      <c r="D333" s="67" t="s">
        <v>57</v>
      </c>
      <c r="E333" s="59" t="s">
        <v>58</v>
      </c>
      <c r="F333" s="59" t="s">
        <v>262</v>
      </c>
      <c r="G333" s="63" t="s">
        <v>139</v>
      </c>
      <c r="H333" s="64"/>
      <c r="I333" s="64"/>
      <c r="J333" s="65"/>
      <c r="K333" s="66" t="s">
        <v>36</v>
      </c>
      <c r="L333" s="66" t="s">
        <v>245</v>
      </c>
      <c r="M333" s="59" t="s">
        <v>247</v>
      </c>
      <c r="N333" s="59" t="s">
        <v>248</v>
      </c>
      <c r="O333" s="71"/>
      <c r="P333" s="104"/>
      <c r="Q333" s="46"/>
      <c r="R333" s="46"/>
      <c r="S333" s="46"/>
      <c r="T333" s="46"/>
    </row>
    <row r="334" spans="1:20" ht="31.5" hidden="1" x14ac:dyDescent="0.25">
      <c r="A334" s="86"/>
      <c r="B334" s="80"/>
      <c r="C334" s="68"/>
      <c r="D334" s="68"/>
      <c r="E334" s="60"/>
      <c r="F334" s="60"/>
      <c r="G334" s="21" t="s">
        <v>127</v>
      </c>
      <c r="H334" s="21" t="s">
        <v>132</v>
      </c>
      <c r="I334" s="21" t="s">
        <v>128</v>
      </c>
      <c r="J334" s="21" t="s">
        <v>129</v>
      </c>
      <c r="K334" s="66"/>
      <c r="L334" s="66"/>
      <c r="M334" s="60"/>
      <c r="N334" s="60"/>
      <c r="O334" s="71"/>
      <c r="P334" s="104"/>
      <c r="Q334" s="46"/>
      <c r="R334" s="46"/>
      <c r="S334" s="46"/>
      <c r="T334" s="46"/>
    </row>
    <row r="335" spans="1:20" ht="107.25" hidden="1" customHeight="1" x14ac:dyDescent="0.25">
      <c r="A335" s="87"/>
      <c r="B335" s="81"/>
      <c r="C335" s="69"/>
      <c r="D335" s="69"/>
      <c r="E335" s="144" t="s">
        <v>57</v>
      </c>
      <c r="F335" s="144" t="s">
        <v>57</v>
      </c>
      <c r="G335" s="22" t="s">
        <v>57</v>
      </c>
      <c r="H335" s="22" t="s">
        <v>57</v>
      </c>
      <c r="I335" s="22" t="s">
        <v>57</v>
      </c>
      <c r="J335" s="187" t="s">
        <v>57</v>
      </c>
      <c r="K335" s="22" t="s">
        <v>57</v>
      </c>
      <c r="L335" s="22" t="s">
        <v>57</v>
      </c>
      <c r="M335" s="22" t="s">
        <v>57</v>
      </c>
      <c r="N335" s="22" t="s">
        <v>57</v>
      </c>
      <c r="O335" s="72"/>
      <c r="P335" s="104"/>
      <c r="Q335" s="46"/>
      <c r="R335" s="46"/>
      <c r="S335" s="46"/>
      <c r="T335" s="46"/>
    </row>
    <row r="336" spans="1:20" ht="15.75" customHeight="1" x14ac:dyDescent="0.25">
      <c r="A336" s="85" t="s">
        <v>332</v>
      </c>
      <c r="B336" s="79" t="s">
        <v>150</v>
      </c>
      <c r="C336" s="77" t="s">
        <v>279</v>
      </c>
      <c r="D336" s="16" t="s">
        <v>3</v>
      </c>
      <c r="E336" s="18">
        <f>SUM(F336:N336)</f>
        <v>247.82</v>
      </c>
      <c r="F336" s="82">
        <f>SUM(F337:J338)</f>
        <v>247.82</v>
      </c>
      <c r="G336" s="83"/>
      <c r="H336" s="83"/>
      <c r="I336" s="83"/>
      <c r="J336" s="84"/>
      <c r="K336" s="18">
        <f>SUM(K337:K338)</f>
        <v>0</v>
      </c>
      <c r="L336" s="18">
        <f t="shared" ref="L336:N336" si="67">SUM(L337:L338)</f>
        <v>0</v>
      </c>
      <c r="M336" s="18">
        <f t="shared" si="67"/>
        <v>0</v>
      </c>
      <c r="N336" s="18">
        <f t="shared" si="67"/>
        <v>0</v>
      </c>
      <c r="O336" s="70" t="s">
        <v>18</v>
      </c>
      <c r="P336" s="104"/>
      <c r="Q336" s="46"/>
      <c r="R336" s="46"/>
      <c r="S336" s="46"/>
      <c r="T336" s="46"/>
    </row>
    <row r="337" spans="1:20" ht="31.5" x14ac:dyDescent="0.25">
      <c r="A337" s="86"/>
      <c r="B337" s="80"/>
      <c r="C337" s="90"/>
      <c r="D337" s="19" t="s">
        <v>15</v>
      </c>
      <c r="E337" s="18">
        <f t="shared" ref="E337:E338" si="68">SUM(F337:N337)</f>
        <v>247.82</v>
      </c>
      <c r="F337" s="73">
        <v>247.82</v>
      </c>
      <c r="G337" s="74"/>
      <c r="H337" s="74"/>
      <c r="I337" s="74"/>
      <c r="J337" s="75"/>
      <c r="K337" s="20">
        <v>0</v>
      </c>
      <c r="L337" s="20">
        <v>0</v>
      </c>
      <c r="M337" s="23">
        <v>0</v>
      </c>
      <c r="N337" s="23">
        <v>0</v>
      </c>
      <c r="O337" s="71"/>
      <c r="P337" s="104"/>
      <c r="Q337" s="46"/>
      <c r="R337" s="46"/>
      <c r="S337" s="46"/>
      <c r="T337" s="46"/>
    </row>
    <row r="338" spans="1:20" ht="60" customHeight="1" x14ac:dyDescent="0.25">
      <c r="A338" s="86"/>
      <c r="B338" s="188"/>
      <c r="C338" s="78"/>
      <c r="D338" s="19" t="s">
        <v>5</v>
      </c>
      <c r="E338" s="18">
        <f t="shared" si="68"/>
        <v>0</v>
      </c>
      <c r="F338" s="182">
        <v>0</v>
      </c>
      <c r="G338" s="183"/>
      <c r="H338" s="183"/>
      <c r="I338" s="183"/>
      <c r="J338" s="184"/>
      <c r="K338" s="185">
        <v>0</v>
      </c>
      <c r="L338" s="185">
        <v>0</v>
      </c>
      <c r="M338" s="186">
        <v>0</v>
      </c>
      <c r="N338" s="186">
        <v>0</v>
      </c>
      <c r="O338" s="71"/>
      <c r="P338" s="104"/>
      <c r="Q338" s="46"/>
      <c r="R338" s="46"/>
      <c r="S338" s="46"/>
      <c r="T338" s="46"/>
    </row>
    <row r="339" spans="1:20" x14ac:dyDescent="0.25">
      <c r="A339" s="86"/>
      <c r="B339" s="79" t="s">
        <v>329</v>
      </c>
      <c r="C339" s="67" t="s">
        <v>57</v>
      </c>
      <c r="D339" s="67" t="s">
        <v>57</v>
      </c>
      <c r="E339" s="59" t="s">
        <v>58</v>
      </c>
      <c r="F339" s="59" t="s">
        <v>261</v>
      </c>
      <c r="G339" s="63" t="s">
        <v>139</v>
      </c>
      <c r="H339" s="64"/>
      <c r="I339" s="64"/>
      <c r="J339" s="65"/>
      <c r="K339" s="66" t="s">
        <v>36</v>
      </c>
      <c r="L339" s="66" t="s">
        <v>245</v>
      </c>
      <c r="M339" s="59" t="s">
        <v>247</v>
      </c>
      <c r="N339" s="59" t="s">
        <v>248</v>
      </c>
      <c r="O339" s="71"/>
      <c r="P339" s="104"/>
      <c r="Q339" s="46"/>
      <c r="R339" s="46"/>
      <c r="S339" s="46"/>
      <c r="T339" s="46"/>
    </row>
    <row r="340" spans="1:20" ht="31.5" x14ac:dyDescent="0.25">
      <c r="A340" s="86"/>
      <c r="B340" s="80"/>
      <c r="C340" s="68"/>
      <c r="D340" s="68"/>
      <c r="E340" s="60"/>
      <c r="F340" s="60"/>
      <c r="G340" s="21" t="s">
        <v>127</v>
      </c>
      <c r="H340" s="21" t="s">
        <v>132</v>
      </c>
      <c r="I340" s="21" t="s">
        <v>128</v>
      </c>
      <c r="J340" s="21" t="s">
        <v>129</v>
      </c>
      <c r="K340" s="66"/>
      <c r="L340" s="66"/>
      <c r="M340" s="60"/>
      <c r="N340" s="60"/>
      <c r="O340" s="71"/>
      <c r="P340" s="104"/>
      <c r="Q340" s="46"/>
      <c r="R340" s="46"/>
      <c r="S340" s="46"/>
      <c r="T340" s="46"/>
    </row>
    <row r="341" spans="1:20" ht="72" customHeight="1" x14ac:dyDescent="0.25">
      <c r="A341" s="87"/>
      <c r="B341" s="81"/>
      <c r="C341" s="69"/>
      <c r="D341" s="69"/>
      <c r="E341" s="189">
        <v>100</v>
      </c>
      <c r="F341" s="145">
        <v>100</v>
      </c>
      <c r="G341" s="145">
        <v>100</v>
      </c>
      <c r="H341" s="145">
        <v>100</v>
      </c>
      <c r="I341" s="145">
        <v>100</v>
      </c>
      <c r="J341" s="145">
        <v>100</v>
      </c>
      <c r="K341" s="190" t="s">
        <v>57</v>
      </c>
      <c r="L341" s="190" t="s">
        <v>57</v>
      </c>
      <c r="M341" s="145" t="s">
        <v>57</v>
      </c>
      <c r="N341" s="145" t="s">
        <v>57</v>
      </c>
      <c r="O341" s="72"/>
      <c r="P341" s="104"/>
      <c r="Q341" s="46"/>
      <c r="R341" s="46"/>
      <c r="S341" s="46"/>
      <c r="T341" s="46"/>
    </row>
    <row r="342" spans="1:20" ht="15.75" hidden="1" customHeight="1" x14ac:dyDescent="0.25">
      <c r="A342" s="85" t="s">
        <v>151</v>
      </c>
      <c r="B342" s="79" t="s">
        <v>152</v>
      </c>
      <c r="C342" s="77" t="s">
        <v>226</v>
      </c>
      <c r="D342" s="16" t="s">
        <v>3</v>
      </c>
      <c r="E342" s="18">
        <f>SUM(F342:L342)</f>
        <v>0</v>
      </c>
      <c r="F342" s="82">
        <f>SUM(F343:F343)</f>
        <v>0</v>
      </c>
      <c r="G342" s="83"/>
      <c r="H342" s="83"/>
      <c r="I342" s="83"/>
      <c r="J342" s="84"/>
      <c r="K342" s="18">
        <f>SUM(K343:K343)</f>
        <v>0</v>
      </c>
      <c r="L342" s="18">
        <f>SUM(L343:L343)</f>
        <v>0</v>
      </c>
      <c r="M342" s="17">
        <f>SUM(M343:M343)</f>
        <v>0</v>
      </c>
      <c r="N342" s="17">
        <f>SUM(N343:N343)</f>
        <v>0</v>
      </c>
      <c r="O342" s="70" t="s">
        <v>18</v>
      </c>
      <c r="P342" s="104"/>
      <c r="Q342" s="46"/>
      <c r="R342" s="46"/>
      <c r="S342" s="46"/>
      <c r="T342" s="46"/>
    </row>
    <row r="343" spans="1:20" ht="42.75" hidden="1" customHeight="1" x14ac:dyDescent="0.25">
      <c r="A343" s="86"/>
      <c r="B343" s="80"/>
      <c r="C343" s="90"/>
      <c r="D343" s="19" t="s">
        <v>15</v>
      </c>
      <c r="E343" s="18">
        <f>SUM(F343:L343)</f>
        <v>0</v>
      </c>
      <c r="F343" s="73">
        <v>0</v>
      </c>
      <c r="G343" s="74"/>
      <c r="H343" s="74"/>
      <c r="I343" s="74"/>
      <c r="J343" s="75"/>
      <c r="K343" s="20">
        <v>0</v>
      </c>
      <c r="L343" s="20">
        <v>0</v>
      </c>
      <c r="M343" s="23">
        <v>0</v>
      </c>
      <c r="N343" s="23">
        <v>0</v>
      </c>
      <c r="O343" s="71"/>
      <c r="P343" s="104"/>
      <c r="Q343" s="46"/>
      <c r="R343" s="46"/>
      <c r="S343" s="46"/>
      <c r="T343" s="46"/>
    </row>
    <row r="344" spans="1:20" ht="64.5" hidden="1" customHeight="1" x14ac:dyDescent="0.25">
      <c r="A344" s="86"/>
      <c r="B344" s="188"/>
      <c r="C344" s="78"/>
      <c r="D344" s="19" t="s">
        <v>5</v>
      </c>
      <c r="E344" s="177">
        <f>SUM(F344:L344)</f>
        <v>0</v>
      </c>
      <c r="F344" s="182">
        <v>0</v>
      </c>
      <c r="G344" s="183"/>
      <c r="H344" s="183"/>
      <c r="I344" s="183"/>
      <c r="J344" s="184"/>
      <c r="K344" s="185">
        <v>0</v>
      </c>
      <c r="L344" s="185">
        <v>0</v>
      </c>
      <c r="M344" s="186">
        <v>0</v>
      </c>
      <c r="N344" s="186">
        <v>0</v>
      </c>
      <c r="O344" s="71"/>
      <c r="P344" s="104"/>
      <c r="Q344" s="46"/>
      <c r="R344" s="46"/>
      <c r="S344" s="46"/>
      <c r="T344" s="46"/>
    </row>
    <row r="345" spans="1:20" ht="15.75" hidden="1" customHeight="1" x14ac:dyDescent="0.25">
      <c r="A345" s="86"/>
      <c r="B345" s="79" t="s">
        <v>153</v>
      </c>
      <c r="C345" s="67" t="s">
        <v>57</v>
      </c>
      <c r="D345" s="67" t="s">
        <v>57</v>
      </c>
      <c r="E345" s="59" t="s">
        <v>58</v>
      </c>
      <c r="F345" s="59" t="s">
        <v>178</v>
      </c>
      <c r="G345" s="63" t="s">
        <v>139</v>
      </c>
      <c r="H345" s="64"/>
      <c r="I345" s="64"/>
      <c r="J345" s="65"/>
      <c r="K345" s="66" t="s">
        <v>35</v>
      </c>
      <c r="L345" s="66" t="s">
        <v>36</v>
      </c>
      <c r="M345" s="59" t="s">
        <v>2</v>
      </c>
      <c r="N345" s="59" t="s">
        <v>2</v>
      </c>
      <c r="O345" s="71"/>
      <c r="P345" s="104"/>
      <c r="Q345" s="46"/>
      <c r="R345" s="46"/>
      <c r="S345" s="46"/>
      <c r="T345" s="46"/>
    </row>
    <row r="346" spans="1:20" ht="31.5" hidden="1" customHeight="1" x14ac:dyDescent="0.25">
      <c r="A346" s="86"/>
      <c r="B346" s="80"/>
      <c r="C346" s="68"/>
      <c r="D346" s="68"/>
      <c r="E346" s="60"/>
      <c r="F346" s="60"/>
      <c r="G346" s="21" t="s">
        <v>127</v>
      </c>
      <c r="H346" s="21" t="s">
        <v>132</v>
      </c>
      <c r="I346" s="21" t="s">
        <v>128</v>
      </c>
      <c r="J346" s="21" t="s">
        <v>129</v>
      </c>
      <c r="K346" s="66"/>
      <c r="L346" s="66"/>
      <c r="M346" s="60"/>
      <c r="N346" s="60"/>
      <c r="O346" s="71"/>
      <c r="P346" s="104"/>
      <c r="Q346" s="46"/>
      <c r="R346" s="46"/>
      <c r="S346" s="46"/>
      <c r="T346" s="46"/>
    </row>
    <row r="347" spans="1:20" ht="15.75" hidden="1" customHeight="1" x14ac:dyDescent="0.25">
      <c r="A347" s="87"/>
      <c r="B347" s="81"/>
      <c r="C347" s="69"/>
      <c r="D347" s="69"/>
      <c r="E347" s="14" t="s">
        <v>57</v>
      </c>
      <c r="F347" s="144" t="s">
        <v>57</v>
      </c>
      <c r="G347" s="22" t="s">
        <v>57</v>
      </c>
      <c r="H347" s="22" t="s">
        <v>57</v>
      </c>
      <c r="I347" s="22" t="s">
        <v>57</v>
      </c>
      <c r="J347" s="22" t="s">
        <v>57</v>
      </c>
      <c r="K347" s="22" t="s">
        <v>57</v>
      </c>
      <c r="L347" s="22" t="s">
        <v>57</v>
      </c>
      <c r="M347" s="144" t="s">
        <v>57</v>
      </c>
      <c r="N347" s="144" t="s">
        <v>57</v>
      </c>
      <c r="O347" s="72"/>
      <c r="P347" s="104"/>
      <c r="Q347" s="46"/>
      <c r="R347" s="46"/>
      <c r="S347" s="46"/>
      <c r="T347" s="46"/>
    </row>
    <row r="348" spans="1:20" ht="16.5" hidden="1" customHeight="1" x14ac:dyDescent="0.25">
      <c r="A348" s="139" t="s">
        <v>311</v>
      </c>
      <c r="B348" s="153" t="s">
        <v>307</v>
      </c>
      <c r="C348" s="139" t="s">
        <v>279</v>
      </c>
      <c r="D348" s="16" t="s">
        <v>3</v>
      </c>
      <c r="E348" s="18">
        <f t="shared" ref="E348:E355" si="69">SUM(F348:L348)</f>
        <v>0</v>
      </c>
      <c r="F348" s="82">
        <f>SUM(J349:J351)</f>
        <v>0</v>
      </c>
      <c r="G348" s="83"/>
      <c r="H348" s="83"/>
      <c r="I348" s="83"/>
      <c r="J348" s="84"/>
      <c r="K348" s="18">
        <f>SUM(K349:K351)</f>
        <v>0</v>
      </c>
      <c r="L348" s="18">
        <f>SUM(L349:L351)</f>
        <v>0</v>
      </c>
      <c r="M348" s="17">
        <f>M349+M350+M351</f>
        <v>0</v>
      </c>
      <c r="N348" s="17">
        <f>N349+N350+N351</f>
        <v>0</v>
      </c>
      <c r="O348" s="70" t="s">
        <v>18</v>
      </c>
      <c r="P348" s="104"/>
      <c r="Q348" s="46"/>
      <c r="R348" s="46"/>
      <c r="S348" s="46"/>
      <c r="T348" s="46"/>
    </row>
    <row r="349" spans="1:20" ht="31.5" hidden="1" customHeight="1" outlineLevel="1" x14ac:dyDescent="0.25">
      <c r="A349" s="140"/>
      <c r="B349" s="154"/>
      <c r="C349" s="140"/>
      <c r="D349" s="16" t="s">
        <v>19</v>
      </c>
      <c r="E349" s="18">
        <f t="shared" si="69"/>
        <v>0</v>
      </c>
      <c r="F349" s="82">
        <f>F353</f>
        <v>0</v>
      </c>
      <c r="G349" s="83"/>
      <c r="H349" s="83"/>
      <c r="I349" s="83"/>
      <c r="J349" s="84"/>
      <c r="K349" s="18">
        <f t="shared" ref="K349:L349" si="70">K353</f>
        <v>0</v>
      </c>
      <c r="L349" s="18">
        <f t="shared" si="70"/>
        <v>0</v>
      </c>
      <c r="M349" s="17">
        <f t="shared" ref="M349:N351" si="71">M353</f>
        <v>0</v>
      </c>
      <c r="N349" s="17">
        <f t="shared" si="71"/>
        <v>0</v>
      </c>
      <c r="O349" s="71"/>
      <c r="P349" s="104"/>
      <c r="Q349" s="46"/>
      <c r="R349" s="46"/>
      <c r="S349" s="46"/>
      <c r="T349" s="46"/>
    </row>
    <row r="350" spans="1:20" ht="31.5" hidden="1" customHeight="1" outlineLevel="1" x14ac:dyDescent="0.25">
      <c r="A350" s="140"/>
      <c r="B350" s="154"/>
      <c r="C350" s="140"/>
      <c r="D350" s="16" t="s">
        <v>15</v>
      </c>
      <c r="E350" s="18">
        <f t="shared" si="69"/>
        <v>0</v>
      </c>
      <c r="F350" s="82">
        <f>F354</f>
        <v>0</v>
      </c>
      <c r="G350" s="83"/>
      <c r="H350" s="83"/>
      <c r="I350" s="83"/>
      <c r="J350" s="84"/>
      <c r="K350" s="18">
        <f t="shared" ref="K350:L351" si="72">K354+K360</f>
        <v>0</v>
      </c>
      <c r="L350" s="18">
        <f t="shared" si="72"/>
        <v>0</v>
      </c>
      <c r="M350" s="17">
        <f t="shared" si="71"/>
        <v>0</v>
      </c>
      <c r="N350" s="17">
        <f t="shared" si="71"/>
        <v>0</v>
      </c>
      <c r="O350" s="71"/>
      <c r="P350" s="104"/>
      <c r="Q350" s="46"/>
      <c r="R350" s="46"/>
      <c r="S350" s="46"/>
      <c r="T350" s="46"/>
    </row>
    <row r="351" spans="1:20" ht="63" hidden="1" customHeight="1" x14ac:dyDescent="0.25">
      <c r="A351" s="141"/>
      <c r="B351" s="155"/>
      <c r="C351" s="140"/>
      <c r="D351" s="16" t="s">
        <v>5</v>
      </c>
      <c r="E351" s="18">
        <f t="shared" si="69"/>
        <v>0</v>
      </c>
      <c r="F351" s="82">
        <f>F355+J361</f>
        <v>0</v>
      </c>
      <c r="G351" s="83"/>
      <c r="H351" s="83"/>
      <c r="I351" s="83"/>
      <c r="J351" s="84"/>
      <c r="K351" s="18">
        <f t="shared" si="72"/>
        <v>0</v>
      </c>
      <c r="L351" s="18">
        <f t="shared" si="72"/>
        <v>0</v>
      </c>
      <c r="M351" s="17">
        <f t="shared" si="71"/>
        <v>0</v>
      </c>
      <c r="N351" s="17">
        <f t="shared" si="71"/>
        <v>0</v>
      </c>
      <c r="O351" s="72"/>
      <c r="P351" s="111"/>
      <c r="Q351" s="46"/>
      <c r="R351" s="46"/>
      <c r="S351" s="46"/>
      <c r="T351" s="46"/>
    </row>
    <row r="352" spans="1:20" ht="15.75" hidden="1" customHeight="1" x14ac:dyDescent="0.25">
      <c r="A352" s="77" t="s">
        <v>67</v>
      </c>
      <c r="B352" s="79" t="s">
        <v>308</v>
      </c>
      <c r="C352" s="77" t="s">
        <v>279</v>
      </c>
      <c r="D352" s="16" t="s">
        <v>3</v>
      </c>
      <c r="E352" s="18">
        <f t="shared" si="69"/>
        <v>0</v>
      </c>
      <c r="F352" s="82">
        <f>SUM(J353:J355)</f>
        <v>0</v>
      </c>
      <c r="G352" s="83"/>
      <c r="H352" s="83"/>
      <c r="I352" s="83"/>
      <c r="J352" s="84"/>
      <c r="K352" s="18">
        <f>SUM(K353:K355)</f>
        <v>0</v>
      </c>
      <c r="L352" s="18">
        <f>SUM(L353:L355)</f>
        <v>0</v>
      </c>
      <c r="M352" s="17">
        <f>M353+M354+M355</f>
        <v>0</v>
      </c>
      <c r="N352" s="17">
        <f>N353+N354+N355</f>
        <v>0</v>
      </c>
      <c r="O352" s="70" t="s">
        <v>18</v>
      </c>
      <c r="P352" s="111"/>
      <c r="Q352" s="46"/>
      <c r="R352" s="46"/>
      <c r="S352" s="46"/>
      <c r="T352" s="46"/>
    </row>
    <row r="353" spans="1:20" ht="31.5" hidden="1" customHeight="1" outlineLevel="1" x14ac:dyDescent="0.25">
      <c r="A353" s="90"/>
      <c r="B353" s="80"/>
      <c r="C353" s="90"/>
      <c r="D353" s="19" t="s">
        <v>19</v>
      </c>
      <c r="E353" s="18">
        <f t="shared" si="69"/>
        <v>0</v>
      </c>
      <c r="F353" s="73">
        <v>0</v>
      </c>
      <c r="G353" s="74"/>
      <c r="H353" s="74"/>
      <c r="I353" s="74"/>
      <c r="J353" s="75"/>
      <c r="K353" s="20">
        <v>0</v>
      </c>
      <c r="L353" s="20">
        <v>0</v>
      </c>
      <c r="M353" s="23">
        <v>0</v>
      </c>
      <c r="N353" s="23">
        <v>0</v>
      </c>
      <c r="O353" s="71"/>
      <c r="P353" s="104"/>
      <c r="Q353" s="46"/>
      <c r="R353" s="46"/>
      <c r="S353" s="46"/>
      <c r="T353" s="46"/>
    </row>
    <row r="354" spans="1:20" ht="31.5" hidden="1" customHeight="1" outlineLevel="1" x14ac:dyDescent="0.25">
      <c r="A354" s="90"/>
      <c r="B354" s="80"/>
      <c r="C354" s="90"/>
      <c r="D354" s="19" t="s">
        <v>15</v>
      </c>
      <c r="E354" s="18">
        <f t="shared" si="69"/>
        <v>0</v>
      </c>
      <c r="F354" s="73">
        <v>0</v>
      </c>
      <c r="G354" s="74"/>
      <c r="H354" s="74"/>
      <c r="I354" s="74"/>
      <c r="J354" s="75"/>
      <c r="K354" s="20">
        <v>0</v>
      </c>
      <c r="L354" s="20">
        <v>0</v>
      </c>
      <c r="M354" s="23">
        <v>0</v>
      </c>
      <c r="N354" s="23">
        <v>0</v>
      </c>
      <c r="O354" s="71"/>
      <c r="P354" s="104"/>
      <c r="Q354" s="46"/>
      <c r="R354" s="46"/>
      <c r="S354" s="46"/>
      <c r="T354" s="46"/>
    </row>
    <row r="355" spans="1:20" ht="47.25" hidden="1" customHeight="1" x14ac:dyDescent="0.25">
      <c r="A355" s="90"/>
      <c r="B355" s="81"/>
      <c r="C355" s="90"/>
      <c r="D355" s="19" t="s">
        <v>5</v>
      </c>
      <c r="E355" s="18">
        <f t="shared" si="69"/>
        <v>0</v>
      </c>
      <c r="F355" s="73">
        <v>0</v>
      </c>
      <c r="G355" s="74"/>
      <c r="H355" s="74"/>
      <c r="I355" s="74"/>
      <c r="J355" s="75"/>
      <c r="K355" s="20">
        <v>0</v>
      </c>
      <c r="L355" s="20">
        <v>0</v>
      </c>
      <c r="M355" s="23">
        <v>0</v>
      </c>
      <c r="N355" s="23">
        <v>0</v>
      </c>
      <c r="O355" s="71"/>
      <c r="P355" s="104"/>
      <c r="Q355" s="46"/>
      <c r="R355" s="46"/>
      <c r="S355" s="46"/>
      <c r="T355" s="46"/>
    </row>
    <row r="356" spans="1:20" ht="15.75" hidden="1" customHeight="1" x14ac:dyDescent="0.25">
      <c r="A356" s="90"/>
      <c r="B356" s="79" t="s">
        <v>309</v>
      </c>
      <c r="C356" s="67" t="s">
        <v>57</v>
      </c>
      <c r="D356" s="67" t="s">
        <v>57</v>
      </c>
      <c r="E356" s="59" t="s">
        <v>58</v>
      </c>
      <c r="F356" s="59" t="s">
        <v>310</v>
      </c>
      <c r="G356" s="63" t="s">
        <v>139</v>
      </c>
      <c r="H356" s="64"/>
      <c r="I356" s="64"/>
      <c r="J356" s="65"/>
      <c r="K356" s="66" t="s">
        <v>36</v>
      </c>
      <c r="L356" s="66" t="s">
        <v>245</v>
      </c>
      <c r="M356" s="59" t="s">
        <v>249</v>
      </c>
      <c r="N356" s="59" t="s">
        <v>250</v>
      </c>
      <c r="O356" s="71"/>
      <c r="P356" s="104"/>
      <c r="Q356" s="46"/>
      <c r="R356" s="46"/>
      <c r="S356" s="46"/>
      <c r="T356" s="46"/>
    </row>
    <row r="357" spans="1:20" ht="31.5" hidden="1" customHeight="1" x14ac:dyDescent="0.25">
      <c r="A357" s="90"/>
      <c r="B357" s="80"/>
      <c r="C357" s="68"/>
      <c r="D357" s="68"/>
      <c r="E357" s="60"/>
      <c r="F357" s="60"/>
      <c r="G357" s="21" t="s">
        <v>127</v>
      </c>
      <c r="H357" s="21" t="s">
        <v>132</v>
      </c>
      <c r="I357" s="21" t="s">
        <v>128</v>
      </c>
      <c r="J357" s="21" t="s">
        <v>129</v>
      </c>
      <c r="K357" s="66"/>
      <c r="L357" s="66"/>
      <c r="M357" s="60"/>
      <c r="N357" s="60"/>
      <c r="O357" s="71"/>
      <c r="P357" s="104"/>
      <c r="Q357" s="46"/>
      <c r="R357" s="46"/>
      <c r="S357" s="46"/>
      <c r="T357" s="46"/>
    </row>
    <row r="358" spans="1:20" ht="23.25" hidden="1" customHeight="1" x14ac:dyDescent="0.25">
      <c r="A358" s="78"/>
      <c r="B358" s="81"/>
      <c r="C358" s="69"/>
      <c r="D358" s="69"/>
      <c r="E358" s="21" t="s">
        <v>57</v>
      </c>
      <c r="F358" s="22" t="s">
        <v>57</v>
      </c>
      <c r="G358" s="22" t="s">
        <v>57</v>
      </c>
      <c r="H358" s="22" t="s">
        <v>57</v>
      </c>
      <c r="I358" s="22" t="s">
        <v>57</v>
      </c>
      <c r="J358" s="22" t="s">
        <v>57</v>
      </c>
      <c r="K358" s="20" t="s">
        <v>57</v>
      </c>
      <c r="L358" s="20" t="s">
        <v>57</v>
      </c>
      <c r="M358" s="22" t="s">
        <v>57</v>
      </c>
      <c r="N358" s="22" t="s">
        <v>57</v>
      </c>
      <c r="O358" s="72"/>
      <c r="P358" s="104"/>
      <c r="Q358" s="46"/>
      <c r="R358" s="46"/>
      <c r="S358" s="46"/>
      <c r="T358" s="46"/>
    </row>
    <row r="359" spans="1:20" ht="15.75" hidden="1" customHeight="1" x14ac:dyDescent="0.25">
      <c r="A359" s="95" t="s">
        <v>95</v>
      </c>
      <c r="B359" s="89" t="s">
        <v>26</v>
      </c>
      <c r="C359" s="139" t="s">
        <v>167</v>
      </c>
      <c r="D359" s="16" t="s">
        <v>3</v>
      </c>
      <c r="E359" s="18">
        <f>SUM(F359:N359)</f>
        <v>0</v>
      </c>
      <c r="F359" s="82">
        <f>F360+F361+F362</f>
        <v>0</v>
      </c>
      <c r="G359" s="83"/>
      <c r="H359" s="83"/>
      <c r="I359" s="83"/>
      <c r="J359" s="84"/>
      <c r="K359" s="18">
        <f>SUM(K360:K362)</f>
        <v>0</v>
      </c>
      <c r="L359" s="18">
        <f>SUM(L360:L362)</f>
        <v>0</v>
      </c>
      <c r="M359" s="17">
        <f>M360+M361+M362</f>
        <v>0</v>
      </c>
      <c r="N359" s="17">
        <f>N360+N361+N362</f>
        <v>0</v>
      </c>
      <c r="O359" s="70" t="s">
        <v>18</v>
      </c>
      <c r="P359" s="104"/>
      <c r="Q359" s="46"/>
      <c r="R359" s="46"/>
      <c r="S359" s="46"/>
      <c r="T359" s="46"/>
    </row>
    <row r="360" spans="1:20" ht="31.5" hidden="1" outlineLevel="1" x14ac:dyDescent="0.25">
      <c r="A360" s="95"/>
      <c r="B360" s="89"/>
      <c r="C360" s="140"/>
      <c r="D360" s="16" t="s">
        <v>19</v>
      </c>
      <c r="E360" s="18">
        <f t="shared" ref="E360:E366" si="73">SUM(F360:N360)</f>
        <v>0</v>
      </c>
      <c r="F360" s="82">
        <f>F364</f>
        <v>0</v>
      </c>
      <c r="G360" s="168"/>
      <c r="H360" s="168"/>
      <c r="I360" s="168"/>
      <c r="J360" s="169"/>
      <c r="K360" s="18">
        <f>K364</f>
        <v>0</v>
      </c>
      <c r="L360" s="18">
        <f t="shared" ref="L360:N360" si="74">L364</f>
        <v>0</v>
      </c>
      <c r="M360" s="18">
        <f t="shared" si="74"/>
        <v>0</v>
      </c>
      <c r="N360" s="18">
        <f t="shared" si="74"/>
        <v>0</v>
      </c>
      <c r="O360" s="71"/>
      <c r="P360" s="104"/>
      <c r="Q360" s="46"/>
      <c r="R360" s="46"/>
      <c r="S360" s="46"/>
      <c r="T360" s="46"/>
    </row>
    <row r="361" spans="1:20" ht="31.5" hidden="1" outlineLevel="1" x14ac:dyDescent="0.25">
      <c r="A361" s="95"/>
      <c r="B361" s="89"/>
      <c r="C361" s="140"/>
      <c r="D361" s="16" t="s">
        <v>15</v>
      </c>
      <c r="E361" s="18">
        <f t="shared" si="73"/>
        <v>0</v>
      </c>
      <c r="F361" s="82">
        <f>F365</f>
        <v>0</v>
      </c>
      <c r="G361" s="168"/>
      <c r="H361" s="168"/>
      <c r="I361" s="168"/>
      <c r="J361" s="169"/>
      <c r="K361" s="18">
        <f>K365</f>
        <v>0</v>
      </c>
      <c r="L361" s="18">
        <f t="shared" ref="L361:N361" si="75">L365</f>
        <v>0</v>
      </c>
      <c r="M361" s="18">
        <f t="shared" si="75"/>
        <v>0</v>
      </c>
      <c r="N361" s="18">
        <f t="shared" si="75"/>
        <v>0</v>
      </c>
      <c r="O361" s="71"/>
      <c r="P361" s="104"/>
      <c r="Q361" s="46"/>
      <c r="R361" s="46"/>
      <c r="S361" s="46"/>
      <c r="T361" s="46"/>
    </row>
    <row r="362" spans="1:20" ht="63" hidden="1" x14ac:dyDescent="0.25">
      <c r="A362" s="95"/>
      <c r="B362" s="89"/>
      <c r="C362" s="141"/>
      <c r="D362" s="16" t="s">
        <v>5</v>
      </c>
      <c r="E362" s="18">
        <f t="shared" si="73"/>
        <v>0</v>
      </c>
      <c r="F362" s="82">
        <f>F366</f>
        <v>0</v>
      </c>
      <c r="G362" s="83"/>
      <c r="H362" s="83"/>
      <c r="I362" s="83"/>
      <c r="J362" s="84"/>
      <c r="K362" s="18">
        <f>K366</f>
        <v>0</v>
      </c>
      <c r="L362" s="18">
        <f t="shared" ref="L362:N362" si="76">L366</f>
        <v>0</v>
      </c>
      <c r="M362" s="18">
        <f t="shared" si="76"/>
        <v>0</v>
      </c>
      <c r="N362" s="18">
        <f t="shared" si="76"/>
        <v>0</v>
      </c>
      <c r="O362" s="72"/>
      <c r="P362" s="104"/>
      <c r="Q362" s="46"/>
      <c r="R362" s="46"/>
      <c r="S362" s="46"/>
      <c r="T362" s="46"/>
    </row>
    <row r="363" spans="1:20" ht="15.75" hidden="1" customHeight="1" x14ac:dyDescent="0.25">
      <c r="A363" s="77" t="s">
        <v>96</v>
      </c>
      <c r="B363" s="76" t="s">
        <v>45</v>
      </c>
      <c r="C363" s="77" t="s">
        <v>167</v>
      </c>
      <c r="D363" s="16" t="s">
        <v>3</v>
      </c>
      <c r="E363" s="18">
        <f>SUM(F363:N363)</f>
        <v>0</v>
      </c>
      <c r="F363" s="82">
        <f>SUM(F364:J366)</f>
        <v>0</v>
      </c>
      <c r="G363" s="83"/>
      <c r="H363" s="83"/>
      <c r="I363" s="83"/>
      <c r="J363" s="84"/>
      <c r="K363" s="18">
        <f>SUM(K364:K366)</f>
        <v>0</v>
      </c>
      <c r="L363" s="18">
        <f>SUM(L364:L366)</f>
        <v>0</v>
      </c>
      <c r="M363" s="18">
        <f t="shared" ref="M363:N363" si="77">SUM(M364:M366)</f>
        <v>0</v>
      </c>
      <c r="N363" s="18">
        <f t="shared" si="77"/>
        <v>0</v>
      </c>
      <c r="O363" s="70" t="s">
        <v>18</v>
      </c>
      <c r="P363" s="104"/>
      <c r="Q363" s="46"/>
      <c r="R363" s="46"/>
      <c r="S363" s="46"/>
      <c r="T363" s="46"/>
    </row>
    <row r="364" spans="1:20" ht="31.5" hidden="1" outlineLevel="1" x14ac:dyDescent="0.25">
      <c r="A364" s="90"/>
      <c r="B364" s="76"/>
      <c r="C364" s="90"/>
      <c r="D364" s="19" t="s">
        <v>19</v>
      </c>
      <c r="E364" s="18">
        <f t="shared" si="73"/>
        <v>0</v>
      </c>
      <c r="F364" s="73">
        <v>0</v>
      </c>
      <c r="G364" s="168"/>
      <c r="H364" s="168"/>
      <c r="I364" s="168"/>
      <c r="J364" s="169"/>
      <c r="K364" s="20">
        <v>0</v>
      </c>
      <c r="L364" s="20">
        <v>0</v>
      </c>
      <c r="M364" s="20">
        <v>0</v>
      </c>
      <c r="N364" s="20">
        <v>0</v>
      </c>
      <c r="O364" s="71"/>
      <c r="P364" s="104"/>
      <c r="Q364" s="46"/>
      <c r="R364" s="46"/>
      <c r="S364" s="46"/>
      <c r="T364" s="46"/>
    </row>
    <row r="365" spans="1:20" ht="31.5" hidden="1" outlineLevel="1" x14ac:dyDescent="0.25">
      <c r="A365" s="90"/>
      <c r="B365" s="76"/>
      <c r="C365" s="90"/>
      <c r="D365" s="19" t="s">
        <v>15</v>
      </c>
      <c r="E365" s="18">
        <f t="shared" si="73"/>
        <v>0</v>
      </c>
      <c r="F365" s="73">
        <v>0</v>
      </c>
      <c r="G365" s="168"/>
      <c r="H365" s="168"/>
      <c r="I365" s="168"/>
      <c r="J365" s="169"/>
      <c r="K365" s="20">
        <v>0</v>
      </c>
      <c r="L365" s="20">
        <v>0</v>
      </c>
      <c r="M365" s="20">
        <v>0</v>
      </c>
      <c r="N365" s="20">
        <v>0</v>
      </c>
      <c r="O365" s="71"/>
      <c r="P365" s="104"/>
      <c r="Q365" s="46"/>
      <c r="R365" s="46"/>
      <c r="S365" s="46"/>
      <c r="T365" s="46"/>
    </row>
    <row r="366" spans="1:20" ht="47.25" hidden="1" x14ac:dyDescent="0.25">
      <c r="A366" s="90"/>
      <c r="B366" s="76"/>
      <c r="C366" s="90"/>
      <c r="D366" s="19" t="s">
        <v>5</v>
      </c>
      <c r="E366" s="18">
        <f t="shared" si="73"/>
        <v>0</v>
      </c>
      <c r="F366" s="73">
        <v>0</v>
      </c>
      <c r="G366" s="74"/>
      <c r="H366" s="74"/>
      <c r="I366" s="74"/>
      <c r="J366" s="75"/>
      <c r="K366" s="20">
        <v>0</v>
      </c>
      <c r="L366" s="20">
        <v>0</v>
      </c>
      <c r="M366" s="23">
        <v>0</v>
      </c>
      <c r="N366" s="23">
        <v>0</v>
      </c>
      <c r="O366" s="71"/>
      <c r="P366" s="104"/>
      <c r="Q366" s="46"/>
      <c r="R366" s="46"/>
      <c r="S366" s="46"/>
      <c r="T366" s="46"/>
    </row>
    <row r="367" spans="1:20" hidden="1" x14ac:dyDescent="0.25">
      <c r="A367" s="90"/>
      <c r="B367" s="79" t="s">
        <v>111</v>
      </c>
      <c r="C367" s="67" t="s">
        <v>57</v>
      </c>
      <c r="D367" s="67" t="s">
        <v>57</v>
      </c>
      <c r="E367" s="59" t="s">
        <v>58</v>
      </c>
      <c r="F367" s="59" t="s">
        <v>260</v>
      </c>
      <c r="G367" s="63" t="s">
        <v>139</v>
      </c>
      <c r="H367" s="64"/>
      <c r="I367" s="64"/>
      <c r="J367" s="65"/>
      <c r="K367" s="66" t="s">
        <v>36</v>
      </c>
      <c r="L367" s="66" t="s">
        <v>245</v>
      </c>
      <c r="M367" s="59" t="s">
        <v>247</v>
      </c>
      <c r="N367" s="59" t="s">
        <v>248</v>
      </c>
      <c r="O367" s="71"/>
      <c r="P367" s="104"/>
      <c r="Q367" s="46"/>
      <c r="R367" s="46"/>
      <c r="S367" s="46"/>
      <c r="T367" s="46"/>
    </row>
    <row r="368" spans="1:20" ht="31.5" hidden="1" x14ac:dyDescent="0.25">
      <c r="A368" s="90"/>
      <c r="B368" s="80"/>
      <c r="C368" s="68"/>
      <c r="D368" s="68"/>
      <c r="E368" s="60"/>
      <c r="F368" s="60"/>
      <c r="G368" s="21" t="s">
        <v>127</v>
      </c>
      <c r="H368" s="21" t="s">
        <v>132</v>
      </c>
      <c r="I368" s="21" t="s">
        <v>128</v>
      </c>
      <c r="J368" s="21" t="s">
        <v>129</v>
      </c>
      <c r="K368" s="66"/>
      <c r="L368" s="66"/>
      <c r="M368" s="60"/>
      <c r="N368" s="60"/>
      <c r="O368" s="71"/>
      <c r="P368" s="104"/>
      <c r="Q368" s="46"/>
      <c r="R368" s="46"/>
      <c r="S368" s="46"/>
      <c r="T368" s="46"/>
    </row>
    <row r="369" spans="1:20" hidden="1" x14ac:dyDescent="0.25">
      <c r="A369" s="78"/>
      <c r="B369" s="81"/>
      <c r="C369" s="69"/>
      <c r="D369" s="69"/>
      <c r="E369" s="171">
        <v>1</v>
      </c>
      <c r="F369" s="22" t="s">
        <v>57</v>
      </c>
      <c r="G369" s="22" t="s">
        <v>57</v>
      </c>
      <c r="H369" s="22" t="s">
        <v>57</v>
      </c>
      <c r="I369" s="22" t="s">
        <v>57</v>
      </c>
      <c r="J369" s="22" t="s">
        <v>57</v>
      </c>
      <c r="K369" s="20" t="s">
        <v>57</v>
      </c>
      <c r="L369" s="20" t="s">
        <v>57</v>
      </c>
      <c r="M369" s="22" t="s">
        <v>57</v>
      </c>
      <c r="N369" s="22" t="s">
        <v>57</v>
      </c>
      <c r="O369" s="72"/>
      <c r="P369" s="104"/>
      <c r="Q369" s="46"/>
      <c r="R369" s="46"/>
      <c r="S369" s="46"/>
      <c r="T369" s="46"/>
    </row>
    <row r="370" spans="1:20" ht="15.75" hidden="1" customHeight="1" x14ac:dyDescent="0.25">
      <c r="A370" s="77" t="s">
        <v>99</v>
      </c>
      <c r="B370" s="76" t="s">
        <v>46</v>
      </c>
      <c r="C370" s="88" t="s">
        <v>167</v>
      </c>
      <c r="D370" s="16" t="s">
        <v>3</v>
      </c>
      <c r="E370" s="18">
        <f>SUM(F370:L370)</f>
        <v>0</v>
      </c>
      <c r="F370" s="82">
        <f>F371+F372</f>
        <v>0</v>
      </c>
      <c r="G370" s="83"/>
      <c r="H370" s="83"/>
      <c r="I370" s="83"/>
      <c r="J370" s="84"/>
      <c r="K370" s="18">
        <f>SUM(K371:K372)</f>
        <v>0</v>
      </c>
      <c r="L370" s="18">
        <f>SUM(L371:L372)</f>
        <v>0</v>
      </c>
      <c r="M370" s="17">
        <f>M371+M372</f>
        <v>0</v>
      </c>
      <c r="N370" s="17">
        <f>N371+N372</f>
        <v>0</v>
      </c>
      <c r="O370" s="70" t="s">
        <v>18</v>
      </c>
      <c r="P370" s="104"/>
      <c r="Q370" s="46"/>
      <c r="R370" s="46"/>
      <c r="S370" s="46"/>
      <c r="T370" s="46"/>
    </row>
    <row r="371" spans="1:20" ht="31.5" hidden="1" customHeight="1" outlineLevel="1" x14ac:dyDescent="0.25">
      <c r="A371" s="90"/>
      <c r="B371" s="76"/>
      <c r="C371" s="88"/>
      <c r="D371" s="19" t="s">
        <v>15</v>
      </c>
      <c r="E371" s="18">
        <f>SUM(F371:L371)</f>
        <v>0</v>
      </c>
      <c r="F371" s="73">
        <v>0</v>
      </c>
      <c r="G371" s="74"/>
      <c r="H371" s="74"/>
      <c r="I371" s="74"/>
      <c r="J371" s="75"/>
      <c r="K371" s="20">
        <v>0</v>
      </c>
      <c r="L371" s="20">
        <v>0</v>
      </c>
      <c r="M371" s="23">
        <v>0</v>
      </c>
      <c r="N371" s="23">
        <v>0</v>
      </c>
      <c r="O371" s="71"/>
      <c r="P371" s="104"/>
      <c r="Q371" s="46"/>
      <c r="R371" s="46"/>
      <c r="S371" s="46"/>
      <c r="T371" s="46"/>
    </row>
    <row r="372" spans="1:20" ht="47.25" hidden="1" customHeight="1" x14ac:dyDescent="0.25">
      <c r="A372" s="90"/>
      <c r="B372" s="76"/>
      <c r="C372" s="88"/>
      <c r="D372" s="19" t="s">
        <v>5</v>
      </c>
      <c r="E372" s="18">
        <f>SUM(F372:L372)</f>
        <v>0</v>
      </c>
      <c r="F372" s="73">
        <v>0</v>
      </c>
      <c r="G372" s="74"/>
      <c r="H372" s="74"/>
      <c r="I372" s="74"/>
      <c r="J372" s="75"/>
      <c r="K372" s="20">
        <v>0</v>
      </c>
      <c r="L372" s="20">
        <v>0</v>
      </c>
      <c r="M372" s="23">
        <v>0</v>
      </c>
      <c r="N372" s="23">
        <v>0</v>
      </c>
      <c r="O372" s="71"/>
      <c r="P372" s="104"/>
      <c r="Q372" s="46"/>
      <c r="R372" s="46"/>
      <c r="S372" s="46"/>
      <c r="T372" s="46"/>
    </row>
    <row r="373" spans="1:20" ht="15.75" hidden="1" customHeight="1" x14ac:dyDescent="0.25">
      <c r="A373" s="90"/>
      <c r="B373" s="79" t="s">
        <v>112</v>
      </c>
      <c r="C373" s="67" t="s">
        <v>57</v>
      </c>
      <c r="D373" s="67" t="s">
        <v>57</v>
      </c>
      <c r="E373" s="59" t="s">
        <v>58</v>
      </c>
      <c r="F373" s="59" t="s">
        <v>179</v>
      </c>
      <c r="G373" s="63" t="s">
        <v>139</v>
      </c>
      <c r="H373" s="64"/>
      <c r="I373" s="64"/>
      <c r="J373" s="65"/>
      <c r="K373" s="66" t="s">
        <v>35</v>
      </c>
      <c r="L373" s="66" t="s">
        <v>36</v>
      </c>
      <c r="M373" s="59" t="s">
        <v>2</v>
      </c>
      <c r="N373" s="59" t="s">
        <v>2</v>
      </c>
      <c r="O373" s="71"/>
      <c r="P373" s="104"/>
      <c r="Q373" s="46"/>
      <c r="R373" s="46"/>
      <c r="S373" s="46"/>
      <c r="T373" s="46"/>
    </row>
    <row r="374" spans="1:20" ht="31.5" hidden="1" customHeight="1" x14ac:dyDescent="0.25">
      <c r="A374" s="90"/>
      <c r="B374" s="80"/>
      <c r="C374" s="68"/>
      <c r="D374" s="68"/>
      <c r="E374" s="60"/>
      <c r="F374" s="60"/>
      <c r="G374" s="21" t="s">
        <v>127</v>
      </c>
      <c r="H374" s="21" t="s">
        <v>132</v>
      </c>
      <c r="I374" s="21" t="s">
        <v>128</v>
      </c>
      <c r="J374" s="21" t="s">
        <v>129</v>
      </c>
      <c r="K374" s="66"/>
      <c r="L374" s="66"/>
      <c r="M374" s="60"/>
      <c r="N374" s="60"/>
      <c r="O374" s="71"/>
      <c r="P374" s="104"/>
      <c r="Q374" s="46"/>
      <c r="R374" s="46"/>
      <c r="S374" s="46"/>
      <c r="T374" s="46"/>
    </row>
    <row r="375" spans="1:20" ht="39.75" hidden="1" customHeight="1" x14ac:dyDescent="0.25">
      <c r="A375" s="78"/>
      <c r="B375" s="81"/>
      <c r="C375" s="69"/>
      <c r="D375" s="69"/>
      <c r="E375" s="21" t="s">
        <v>57</v>
      </c>
      <c r="F375" s="22" t="s">
        <v>57</v>
      </c>
      <c r="G375" s="22" t="s">
        <v>57</v>
      </c>
      <c r="H375" s="22" t="s">
        <v>57</v>
      </c>
      <c r="I375" s="22" t="s">
        <v>57</v>
      </c>
      <c r="J375" s="22" t="s">
        <v>57</v>
      </c>
      <c r="K375" s="22" t="s">
        <v>57</v>
      </c>
      <c r="L375" s="22" t="s">
        <v>57</v>
      </c>
      <c r="M375" s="22" t="s">
        <v>57</v>
      </c>
      <c r="N375" s="22" t="s">
        <v>57</v>
      </c>
      <c r="O375" s="72"/>
      <c r="P375" s="104"/>
      <c r="Q375" s="46"/>
      <c r="R375" s="46"/>
      <c r="S375" s="46"/>
      <c r="T375" s="46"/>
    </row>
    <row r="376" spans="1:20" x14ac:dyDescent="0.25">
      <c r="A376" s="137" t="s">
        <v>13</v>
      </c>
      <c r="B376" s="137"/>
      <c r="C376" s="137"/>
      <c r="D376" s="16" t="s">
        <v>3</v>
      </c>
      <c r="E376" s="18">
        <f>SUM(F376:N376)</f>
        <v>7770516.6969900001</v>
      </c>
      <c r="F376" s="82">
        <f>F377+F378+F379+F380</f>
        <v>1608339.8667799998</v>
      </c>
      <c r="G376" s="83"/>
      <c r="H376" s="83"/>
      <c r="I376" s="83"/>
      <c r="J376" s="84"/>
      <c r="K376" s="18">
        <f>SUM(K377:K380)</f>
        <v>1544912.3918600001</v>
      </c>
      <c r="L376" s="18">
        <f>SUM(L377:L380)</f>
        <v>1545053.8025499999</v>
      </c>
      <c r="M376" s="17">
        <f>M377+M378+M379+M380</f>
        <v>1536105.3178999999</v>
      </c>
      <c r="N376" s="17">
        <f>N377+N378+N379+N380</f>
        <v>1536105.3178999999</v>
      </c>
      <c r="O376" s="70"/>
      <c r="P376" s="104"/>
      <c r="Q376" s="46"/>
      <c r="R376" s="46"/>
      <c r="S376" s="46"/>
      <c r="T376" s="46"/>
    </row>
    <row r="377" spans="1:20" ht="31.5" outlineLevel="1" x14ac:dyDescent="0.25">
      <c r="A377" s="137"/>
      <c r="B377" s="137"/>
      <c r="C377" s="137"/>
      <c r="D377" s="16" t="s">
        <v>19</v>
      </c>
      <c r="E377" s="18">
        <f t="shared" ref="E377:E380" si="78">SUM(F377:N377)</f>
        <v>8350</v>
      </c>
      <c r="F377" s="82">
        <f>F360+F232+F209</f>
        <v>2995</v>
      </c>
      <c r="G377" s="168"/>
      <c r="H377" s="168"/>
      <c r="I377" s="168"/>
      <c r="J377" s="169"/>
      <c r="K377" s="18">
        <f>K360+K209</f>
        <v>2739</v>
      </c>
      <c r="L377" s="18">
        <f>L360+L209</f>
        <v>2616</v>
      </c>
      <c r="M377" s="18">
        <f t="shared" ref="M377:N377" si="79">M360+M209</f>
        <v>0</v>
      </c>
      <c r="N377" s="18">
        <f t="shared" si="79"/>
        <v>0</v>
      </c>
      <c r="O377" s="71"/>
      <c r="P377" s="104"/>
      <c r="Q377" s="46"/>
      <c r="R377" s="46"/>
      <c r="S377" s="46"/>
      <c r="T377" s="46"/>
    </row>
    <row r="378" spans="1:20" ht="31.5" outlineLevel="1" x14ac:dyDescent="0.25">
      <c r="A378" s="137"/>
      <c r="B378" s="137"/>
      <c r="C378" s="137"/>
      <c r="D378" s="16" t="s">
        <v>15</v>
      </c>
      <c r="E378" s="18">
        <f t="shared" si="78"/>
        <v>8701.3928400000004</v>
      </c>
      <c r="F378" s="82">
        <f>F210+F328+F361+F233</f>
        <v>3012.4353900000001</v>
      </c>
      <c r="G378" s="83"/>
      <c r="H378" s="83"/>
      <c r="I378" s="83"/>
      <c r="J378" s="84"/>
      <c r="K378" s="18">
        <f>K361+K328+K210</f>
        <v>2739</v>
      </c>
      <c r="L378" s="18">
        <f>L361+L328+L210</f>
        <v>2949.9574499999999</v>
      </c>
      <c r="M378" s="18">
        <f t="shared" ref="M378:N378" si="80">M361+M328+M210</f>
        <v>0</v>
      </c>
      <c r="N378" s="18">
        <f t="shared" si="80"/>
        <v>0</v>
      </c>
      <c r="O378" s="71"/>
      <c r="P378" s="104"/>
      <c r="Q378" s="46"/>
      <c r="R378" s="46"/>
      <c r="S378" s="46"/>
      <c r="T378" s="46"/>
    </row>
    <row r="379" spans="1:20" ht="63" x14ac:dyDescent="0.25">
      <c r="A379" s="137"/>
      <c r="B379" s="137"/>
      <c r="C379" s="137"/>
      <c r="D379" s="16" t="s">
        <v>5</v>
      </c>
      <c r="E379" s="18">
        <f t="shared" si="78"/>
        <v>6410473.8635499999</v>
      </c>
      <c r="F379" s="82">
        <f>F211+F234+F253+F267+F314+F329+F362</f>
        <v>1331648.0263499999</v>
      </c>
      <c r="G379" s="83"/>
      <c r="H379" s="83"/>
      <c r="I379" s="83"/>
      <c r="J379" s="84"/>
      <c r="K379" s="18">
        <f>K211+K234+K253+K267++K314+K362+K60</f>
        <v>1271357.6329700002</v>
      </c>
      <c r="L379" s="18">
        <f>L211+L234+L253+L267++L314+L362+L329</f>
        <v>1271411.0862099999</v>
      </c>
      <c r="M379" s="17">
        <f>M211+M234+M253+M267+M314+M362+M351</f>
        <v>1268028.55901</v>
      </c>
      <c r="N379" s="17">
        <f>N211+N234+N253+N267+N314+N362+N351</f>
        <v>1268028.55901</v>
      </c>
      <c r="O379" s="71"/>
      <c r="P379" s="104"/>
      <c r="Q379" s="46"/>
      <c r="R379" s="46"/>
      <c r="S379" s="46"/>
      <c r="T379" s="46"/>
    </row>
    <row r="380" spans="1:20" ht="19.5" customHeight="1" x14ac:dyDescent="0.25">
      <c r="A380" s="137"/>
      <c r="B380" s="137"/>
      <c r="C380" s="137"/>
      <c r="D380" s="57" t="s">
        <v>16</v>
      </c>
      <c r="E380" s="18">
        <f t="shared" si="78"/>
        <v>1342991.4405999999</v>
      </c>
      <c r="F380" s="82">
        <f>F212+F254+F268+F315</f>
        <v>270684.40503999998</v>
      </c>
      <c r="G380" s="83"/>
      <c r="H380" s="83"/>
      <c r="I380" s="83"/>
      <c r="J380" s="84"/>
      <c r="K380" s="17">
        <f t="shared" ref="K380:L380" si="81">K212+K254+K268+K315</f>
        <v>268076.75889</v>
      </c>
      <c r="L380" s="17">
        <f t="shared" si="81"/>
        <v>268076.75889</v>
      </c>
      <c r="M380" s="17">
        <f>M212+M254+M268+M315</f>
        <v>268076.75889</v>
      </c>
      <c r="N380" s="17">
        <f>N212+N254+N268+N315</f>
        <v>268076.75889</v>
      </c>
      <c r="O380" s="72"/>
      <c r="P380" s="104"/>
      <c r="Q380" s="46"/>
      <c r="R380" s="46"/>
      <c r="S380" s="46"/>
      <c r="T380" s="46"/>
    </row>
    <row r="381" spans="1:20" ht="24.75" hidden="1" customHeight="1" x14ac:dyDescent="0.25">
      <c r="A381" s="191" t="s">
        <v>100</v>
      </c>
      <c r="B381" s="192"/>
      <c r="C381" s="192"/>
      <c r="D381" s="192"/>
      <c r="E381" s="192"/>
      <c r="F381" s="192"/>
      <c r="G381" s="192"/>
      <c r="H381" s="192"/>
      <c r="I381" s="192"/>
      <c r="J381" s="192"/>
      <c r="K381" s="192"/>
      <c r="L381" s="192"/>
      <c r="M381" s="192"/>
      <c r="N381" s="192"/>
      <c r="O381" s="193"/>
      <c r="P381" s="104"/>
      <c r="Q381" s="46"/>
      <c r="R381" s="46"/>
      <c r="S381" s="46"/>
      <c r="T381" s="46"/>
    </row>
    <row r="382" spans="1:20" ht="15.75" hidden="1" customHeight="1" x14ac:dyDescent="0.25">
      <c r="A382" s="95">
        <v>1</v>
      </c>
      <c r="B382" s="89" t="s">
        <v>145</v>
      </c>
      <c r="C382" s="139" t="s">
        <v>279</v>
      </c>
      <c r="D382" s="16" t="s">
        <v>3</v>
      </c>
      <c r="E382" s="18">
        <f>SUM(F382:N382)</f>
        <v>0</v>
      </c>
      <c r="F382" s="82">
        <f>F383+F384</f>
        <v>0</v>
      </c>
      <c r="G382" s="83"/>
      <c r="H382" s="83"/>
      <c r="I382" s="83"/>
      <c r="J382" s="84"/>
      <c r="K382" s="18">
        <f>SUM(K383:K384)</f>
        <v>0</v>
      </c>
      <c r="L382" s="18">
        <f>SUM(L383:L384)</f>
        <v>0</v>
      </c>
      <c r="M382" s="17">
        <f>M383+M384</f>
        <v>0</v>
      </c>
      <c r="N382" s="17">
        <f>N383+N384</f>
        <v>0</v>
      </c>
      <c r="O382" s="70" t="s">
        <v>18</v>
      </c>
      <c r="P382" s="104"/>
      <c r="Q382" s="46"/>
      <c r="R382" s="46"/>
      <c r="S382" s="46"/>
      <c r="T382" s="46"/>
    </row>
    <row r="383" spans="1:20" ht="31.5" hidden="1" x14ac:dyDescent="0.25">
      <c r="A383" s="95"/>
      <c r="B383" s="89"/>
      <c r="C383" s="140"/>
      <c r="D383" s="16" t="s">
        <v>15</v>
      </c>
      <c r="E383" s="18">
        <f t="shared" ref="E383:E387" si="82">SUM(F383:N383)</f>
        <v>0</v>
      </c>
      <c r="F383" s="82">
        <f>F386</f>
        <v>0</v>
      </c>
      <c r="G383" s="83"/>
      <c r="H383" s="83"/>
      <c r="I383" s="83"/>
      <c r="J383" s="84"/>
      <c r="K383" s="18">
        <f t="shared" ref="K383:L384" si="83">K386</f>
        <v>0</v>
      </c>
      <c r="L383" s="18">
        <f t="shared" si="83"/>
        <v>0</v>
      </c>
      <c r="M383" s="17">
        <f>M386</f>
        <v>0</v>
      </c>
      <c r="N383" s="17">
        <f>N386</f>
        <v>0</v>
      </c>
      <c r="O383" s="71"/>
      <c r="P383" s="104"/>
      <c r="Q383" s="46"/>
      <c r="R383" s="46"/>
      <c r="S383" s="46"/>
      <c r="T383" s="46"/>
    </row>
    <row r="384" spans="1:20" ht="63" hidden="1" x14ac:dyDescent="0.25">
      <c r="A384" s="95"/>
      <c r="B384" s="89"/>
      <c r="C384" s="141"/>
      <c r="D384" s="16" t="s">
        <v>5</v>
      </c>
      <c r="E384" s="18">
        <f t="shared" si="82"/>
        <v>0</v>
      </c>
      <c r="F384" s="82">
        <f>F387</f>
        <v>0</v>
      </c>
      <c r="G384" s="83"/>
      <c r="H384" s="83"/>
      <c r="I384" s="83"/>
      <c r="J384" s="84"/>
      <c r="K384" s="18">
        <f t="shared" si="83"/>
        <v>0</v>
      </c>
      <c r="L384" s="18">
        <f t="shared" si="83"/>
        <v>0</v>
      </c>
      <c r="M384" s="17">
        <f>M387</f>
        <v>0</v>
      </c>
      <c r="N384" s="17">
        <f>N387</f>
        <v>0</v>
      </c>
      <c r="O384" s="72"/>
      <c r="P384" s="104"/>
      <c r="Q384" s="46"/>
      <c r="R384" s="46"/>
      <c r="S384" s="46"/>
      <c r="T384" s="46"/>
    </row>
    <row r="385" spans="1:20" ht="15.75" hidden="1" customHeight="1" x14ac:dyDescent="0.25">
      <c r="A385" s="85" t="s">
        <v>6</v>
      </c>
      <c r="B385" s="79" t="s">
        <v>287</v>
      </c>
      <c r="C385" s="77" t="s">
        <v>279</v>
      </c>
      <c r="D385" s="16" t="s">
        <v>3</v>
      </c>
      <c r="E385" s="18">
        <f t="shared" si="82"/>
        <v>0</v>
      </c>
      <c r="F385" s="82">
        <f>SUM(F386:J387)</f>
        <v>0</v>
      </c>
      <c r="G385" s="83"/>
      <c r="H385" s="83"/>
      <c r="I385" s="83"/>
      <c r="J385" s="84"/>
      <c r="K385" s="18">
        <f>SUM(K386:K387)</f>
        <v>0</v>
      </c>
      <c r="L385" s="18">
        <f>SUM(L386:L387)</f>
        <v>0</v>
      </c>
      <c r="M385" s="17">
        <f>M386+M387</f>
        <v>0</v>
      </c>
      <c r="N385" s="17">
        <f>N386+N387</f>
        <v>0</v>
      </c>
      <c r="O385" s="70" t="s">
        <v>18</v>
      </c>
      <c r="P385" s="104"/>
      <c r="Q385" s="46"/>
      <c r="R385" s="46"/>
      <c r="S385" s="46"/>
      <c r="T385" s="46"/>
    </row>
    <row r="386" spans="1:20" ht="31.5" hidden="1" x14ac:dyDescent="0.25">
      <c r="A386" s="86"/>
      <c r="B386" s="80"/>
      <c r="C386" s="90"/>
      <c r="D386" s="19" t="s">
        <v>15</v>
      </c>
      <c r="E386" s="18">
        <f t="shared" si="82"/>
        <v>0</v>
      </c>
      <c r="F386" s="73">
        <f>6006.76-300.96-5705.8</f>
        <v>0</v>
      </c>
      <c r="G386" s="74"/>
      <c r="H386" s="74"/>
      <c r="I386" s="74"/>
      <c r="J386" s="75"/>
      <c r="K386" s="20">
        <v>0</v>
      </c>
      <c r="L386" s="20">
        <v>0</v>
      </c>
      <c r="M386" s="23">
        <v>0</v>
      </c>
      <c r="N386" s="23">
        <v>0</v>
      </c>
      <c r="O386" s="71"/>
      <c r="P386" s="104"/>
      <c r="Q386" s="127"/>
      <c r="R386" s="46"/>
      <c r="S386" s="46"/>
      <c r="T386" s="46"/>
    </row>
    <row r="387" spans="1:20" ht="47.25" hidden="1" x14ac:dyDescent="0.25">
      <c r="A387" s="86"/>
      <c r="B387" s="81"/>
      <c r="C387" s="78"/>
      <c r="D387" s="19" t="s">
        <v>5</v>
      </c>
      <c r="E387" s="18">
        <f t="shared" si="82"/>
        <v>0</v>
      </c>
      <c r="F387" s="73">
        <v>0</v>
      </c>
      <c r="G387" s="74"/>
      <c r="H387" s="74"/>
      <c r="I387" s="74"/>
      <c r="J387" s="75"/>
      <c r="K387" s="20">
        <v>0</v>
      </c>
      <c r="L387" s="20">
        <f>976.42-976.42</f>
        <v>0</v>
      </c>
      <c r="M387" s="23">
        <v>0</v>
      </c>
      <c r="N387" s="23">
        <v>0</v>
      </c>
      <c r="O387" s="71"/>
      <c r="P387" s="128"/>
      <c r="Q387" s="127"/>
      <c r="R387" s="46"/>
      <c r="S387" s="46"/>
      <c r="T387" s="46"/>
    </row>
    <row r="388" spans="1:20" hidden="1" x14ac:dyDescent="0.25">
      <c r="A388" s="86"/>
      <c r="B388" s="79" t="s">
        <v>216</v>
      </c>
      <c r="C388" s="67" t="s">
        <v>57</v>
      </c>
      <c r="D388" s="67" t="s">
        <v>57</v>
      </c>
      <c r="E388" s="59" t="s">
        <v>58</v>
      </c>
      <c r="F388" s="59" t="s">
        <v>256</v>
      </c>
      <c r="G388" s="63" t="s">
        <v>139</v>
      </c>
      <c r="H388" s="64"/>
      <c r="I388" s="64"/>
      <c r="J388" s="65"/>
      <c r="K388" s="66" t="s">
        <v>36</v>
      </c>
      <c r="L388" s="66" t="s">
        <v>245</v>
      </c>
      <c r="M388" s="59" t="s">
        <v>247</v>
      </c>
      <c r="N388" s="59" t="s">
        <v>248</v>
      </c>
      <c r="O388" s="71"/>
      <c r="P388" s="104"/>
      <c r="Q388" s="46"/>
      <c r="R388" s="46"/>
      <c r="S388" s="46"/>
      <c r="T388" s="46"/>
    </row>
    <row r="389" spans="1:20" ht="31.5" hidden="1" x14ac:dyDescent="0.25">
      <c r="A389" s="86"/>
      <c r="B389" s="80"/>
      <c r="C389" s="68"/>
      <c r="D389" s="68"/>
      <c r="E389" s="60"/>
      <c r="F389" s="60"/>
      <c r="G389" s="21" t="s">
        <v>127</v>
      </c>
      <c r="H389" s="21" t="s">
        <v>132</v>
      </c>
      <c r="I389" s="21" t="s">
        <v>128</v>
      </c>
      <c r="J389" s="21" t="s">
        <v>129</v>
      </c>
      <c r="K389" s="66"/>
      <c r="L389" s="66"/>
      <c r="M389" s="60"/>
      <c r="N389" s="60"/>
      <c r="O389" s="71"/>
      <c r="P389" s="104"/>
      <c r="Q389" s="46"/>
      <c r="R389" s="46"/>
      <c r="S389" s="46"/>
      <c r="T389" s="46"/>
    </row>
    <row r="390" spans="1:20" ht="24.75" hidden="1" customHeight="1" x14ac:dyDescent="0.25">
      <c r="A390" s="87"/>
      <c r="B390" s="81"/>
      <c r="C390" s="69"/>
      <c r="D390" s="69"/>
      <c r="E390" s="143" t="s">
        <v>57</v>
      </c>
      <c r="F390" s="143" t="s">
        <v>57</v>
      </c>
      <c r="G390" s="143" t="s">
        <v>57</v>
      </c>
      <c r="H390" s="143" t="s">
        <v>57</v>
      </c>
      <c r="I390" s="143" t="s">
        <v>57</v>
      </c>
      <c r="J390" s="143" t="s">
        <v>57</v>
      </c>
      <c r="K390" s="143" t="s">
        <v>57</v>
      </c>
      <c r="L390" s="143" t="s">
        <v>57</v>
      </c>
      <c r="M390" s="143" t="s">
        <v>57</v>
      </c>
      <c r="N390" s="143" t="s">
        <v>57</v>
      </c>
      <c r="O390" s="72"/>
      <c r="P390" s="104"/>
      <c r="Q390" s="46"/>
      <c r="R390" s="46"/>
      <c r="S390" s="46"/>
      <c r="T390" s="46"/>
    </row>
    <row r="391" spans="1:20" ht="15.75" hidden="1" customHeight="1" x14ac:dyDescent="0.25">
      <c r="A391" s="95">
        <v>2</v>
      </c>
      <c r="B391" s="89" t="s">
        <v>209</v>
      </c>
      <c r="C391" s="95" t="s">
        <v>37</v>
      </c>
      <c r="D391" s="16" t="s">
        <v>3</v>
      </c>
      <c r="E391" s="177">
        <f t="shared" ref="E391:E396" si="84">SUM(F391:L391)</f>
        <v>0</v>
      </c>
      <c r="F391" s="178">
        <f>F392+F393</f>
        <v>0</v>
      </c>
      <c r="G391" s="179"/>
      <c r="H391" s="179"/>
      <c r="I391" s="179"/>
      <c r="J391" s="180"/>
      <c r="K391" s="177">
        <f>SUM(K392:K393)</f>
        <v>0</v>
      </c>
      <c r="L391" s="177">
        <f>SUM(L392:L393)</f>
        <v>0</v>
      </c>
      <c r="M391" s="181">
        <f>M392+M393</f>
        <v>0</v>
      </c>
      <c r="N391" s="181">
        <f>N392+N393</f>
        <v>0</v>
      </c>
      <c r="O391" s="70" t="s">
        <v>18</v>
      </c>
      <c r="P391" s="104"/>
      <c r="Q391" s="46"/>
      <c r="R391" s="46"/>
      <c r="S391" s="46"/>
      <c r="T391" s="46"/>
    </row>
    <row r="392" spans="1:20" ht="31.5" hidden="1" customHeight="1" x14ac:dyDescent="0.25">
      <c r="A392" s="95"/>
      <c r="B392" s="89"/>
      <c r="C392" s="95"/>
      <c r="D392" s="16" t="s">
        <v>15</v>
      </c>
      <c r="E392" s="177">
        <f t="shared" si="84"/>
        <v>0</v>
      </c>
      <c r="F392" s="178">
        <f>F395</f>
        <v>0</v>
      </c>
      <c r="G392" s="179"/>
      <c r="H392" s="179"/>
      <c r="I392" s="179"/>
      <c r="J392" s="180"/>
      <c r="K392" s="177">
        <f t="shared" ref="K392:L392" si="85">K395</f>
        <v>0</v>
      </c>
      <c r="L392" s="177">
        <f t="shared" si="85"/>
        <v>0</v>
      </c>
      <c r="M392" s="181">
        <f>M395</f>
        <v>0</v>
      </c>
      <c r="N392" s="181">
        <f>N395</f>
        <v>0</v>
      </c>
      <c r="O392" s="71"/>
      <c r="P392" s="104"/>
      <c r="Q392" s="46"/>
      <c r="R392" s="46"/>
      <c r="S392" s="46"/>
      <c r="T392" s="46"/>
    </row>
    <row r="393" spans="1:20" ht="63" hidden="1" customHeight="1" x14ac:dyDescent="0.25">
      <c r="A393" s="95"/>
      <c r="B393" s="89"/>
      <c r="C393" s="95"/>
      <c r="D393" s="16" t="s">
        <v>5</v>
      </c>
      <c r="E393" s="177">
        <f t="shared" si="84"/>
        <v>0</v>
      </c>
      <c r="F393" s="178">
        <f>F396</f>
        <v>0</v>
      </c>
      <c r="G393" s="179"/>
      <c r="H393" s="179"/>
      <c r="I393" s="179"/>
      <c r="J393" s="180"/>
      <c r="K393" s="177">
        <f t="shared" ref="K393:L393" si="86">K396</f>
        <v>0</v>
      </c>
      <c r="L393" s="177">
        <f t="shared" si="86"/>
        <v>0</v>
      </c>
      <c r="M393" s="181">
        <f>M396</f>
        <v>0</v>
      </c>
      <c r="N393" s="181">
        <f>N396</f>
        <v>0</v>
      </c>
      <c r="O393" s="72"/>
      <c r="P393" s="104"/>
      <c r="Q393" s="46"/>
      <c r="R393" s="46"/>
      <c r="S393" s="46"/>
      <c r="T393" s="46"/>
    </row>
    <row r="394" spans="1:20" ht="15.75" hidden="1" customHeight="1" x14ac:dyDescent="0.25">
      <c r="A394" s="85" t="s">
        <v>9</v>
      </c>
      <c r="B394" s="79" t="s">
        <v>210</v>
      </c>
      <c r="C394" s="77" t="s">
        <v>37</v>
      </c>
      <c r="D394" s="16" t="s">
        <v>3</v>
      </c>
      <c r="E394" s="177">
        <f t="shared" si="84"/>
        <v>0</v>
      </c>
      <c r="F394" s="178">
        <f>SUM(F395:J396)</f>
        <v>0</v>
      </c>
      <c r="G394" s="179"/>
      <c r="H394" s="179"/>
      <c r="I394" s="179"/>
      <c r="J394" s="180"/>
      <c r="K394" s="177">
        <f>SUM(K395:K396)</f>
        <v>0</v>
      </c>
      <c r="L394" s="177">
        <f>SUM(L395:L396)</f>
        <v>0</v>
      </c>
      <c r="M394" s="181">
        <f>M395+M396</f>
        <v>0</v>
      </c>
      <c r="N394" s="181">
        <f>N395+N396</f>
        <v>0</v>
      </c>
      <c r="O394" s="70" t="s">
        <v>18</v>
      </c>
      <c r="P394" s="104"/>
      <c r="Q394" s="46"/>
      <c r="R394" s="46"/>
      <c r="S394" s="46"/>
      <c r="T394" s="46"/>
    </row>
    <row r="395" spans="1:20" ht="31.5" hidden="1" customHeight="1" x14ac:dyDescent="0.25">
      <c r="A395" s="86"/>
      <c r="B395" s="80"/>
      <c r="C395" s="90"/>
      <c r="D395" s="19" t="s">
        <v>15</v>
      </c>
      <c r="E395" s="177">
        <f t="shared" si="84"/>
        <v>0</v>
      </c>
      <c r="F395" s="182">
        <f>6006.76-300.96-5705.8</f>
        <v>0</v>
      </c>
      <c r="G395" s="183"/>
      <c r="H395" s="183"/>
      <c r="I395" s="183"/>
      <c r="J395" s="184"/>
      <c r="K395" s="185">
        <v>0</v>
      </c>
      <c r="L395" s="185">
        <v>0</v>
      </c>
      <c r="M395" s="186">
        <v>0</v>
      </c>
      <c r="N395" s="186">
        <v>0</v>
      </c>
      <c r="O395" s="71"/>
      <c r="P395" s="104"/>
      <c r="Q395" s="46"/>
      <c r="R395" s="46"/>
      <c r="S395" s="46"/>
      <c r="T395" s="46"/>
    </row>
    <row r="396" spans="1:20" ht="47.25" hidden="1" customHeight="1" x14ac:dyDescent="0.25">
      <c r="A396" s="86"/>
      <c r="B396" s="81"/>
      <c r="C396" s="78"/>
      <c r="D396" s="19" t="s">
        <v>5</v>
      </c>
      <c r="E396" s="177">
        <f t="shared" si="84"/>
        <v>0</v>
      </c>
      <c r="F396" s="182">
        <f>2574.32-128.98-2445.34</f>
        <v>0</v>
      </c>
      <c r="G396" s="183"/>
      <c r="H396" s="183"/>
      <c r="I396" s="183"/>
      <c r="J396" s="184"/>
      <c r="K396" s="185">
        <v>0</v>
      </c>
      <c r="L396" s="185">
        <f>976.42-976.42</f>
        <v>0</v>
      </c>
      <c r="M396" s="186">
        <v>0</v>
      </c>
      <c r="N396" s="186">
        <v>0</v>
      </c>
      <c r="O396" s="71"/>
      <c r="P396" s="104"/>
      <c r="Q396" s="46"/>
      <c r="R396" s="46"/>
      <c r="S396" s="46"/>
      <c r="T396" s="46"/>
    </row>
    <row r="397" spans="1:20" ht="15.75" hidden="1" customHeight="1" x14ac:dyDescent="0.25">
      <c r="A397" s="86"/>
      <c r="B397" s="79" t="s">
        <v>211</v>
      </c>
      <c r="C397" s="67" t="s">
        <v>57</v>
      </c>
      <c r="D397" s="67" t="s">
        <v>57</v>
      </c>
      <c r="E397" s="59" t="s">
        <v>58</v>
      </c>
      <c r="F397" s="59" t="s">
        <v>174</v>
      </c>
      <c r="G397" s="63" t="s">
        <v>139</v>
      </c>
      <c r="H397" s="64"/>
      <c r="I397" s="64"/>
      <c r="J397" s="65"/>
      <c r="K397" s="66" t="s">
        <v>35</v>
      </c>
      <c r="L397" s="66" t="s">
        <v>36</v>
      </c>
      <c r="M397" s="59" t="s">
        <v>2</v>
      </c>
      <c r="N397" s="59" t="s">
        <v>2</v>
      </c>
      <c r="O397" s="71"/>
      <c r="P397" s="111"/>
      <c r="Q397" s="46"/>
      <c r="R397" s="46"/>
      <c r="S397" s="46"/>
      <c r="T397" s="46"/>
    </row>
    <row r="398" spans="1:20" ht="31.5" hidden="1" customHeight="1" x14ac:dyDescent="0.25">
      <c r="A398" s="86"/>
      <c r="B398" s="80"/>
      <c r="C398" s="68"/>
      <c r="D398" s="68"/>
      <c r="E398" s="60"/>
      <c r="F398" s="60"/>
      <c r="G398" s="21" t="s">
        <v>127</v>
      </c>
      <c r="H398" s="21" t="s">
        <v>132</v>
      </c>
      <c r="I398" s="21" t="s">
        <v>128</v>
      </c>
      <c r="J398" s="21" t="s">
        <v>129</v>
      </c>
      <c r="K398" s="66"/>
      <c r="L398" s="66"/>
      <c r="M398" s="60"/>
      <c r="N398" s="60"/>
      <c r="O398" s="71"/>
      <c r="P398" s="111"/>
      <c r="Q398" s="46"/>
      <c r="R398" s="46"/>
      <c r="S398" s="46"/>
      <c r="T398" s="46"/>
    </row>
    <row r="399" spans="1:20" ht="15.75" hidden="1" customHeight="1" x14ac:dyDescent="0.25">
      <c r="A399" s="87"/>
      <c r="B399" s="81"/>
      <c r="C399" s="69"/>
      <c r="D399" s="69"/>
      <c r="E399" s="142" t="s">
        <v>57</v>
      </c>
      <c r="F399" s="143" t="s">
        <v>57</v>
      </c>
      <c r="G399" s="143" t="s">
        <v>57</v>
      </c>
      <c r="H399" s="143" t="s">
        <v>57</v>
      </c>
      <c r="I399" s="143" t="s">
        <v>57</v>
      </c>
      <c r="J399" s="143" t="s">
        <v>57</v>
      </c>
      <c r="K399" s="143" t="s">
        <v>57</v>
      </c>
      <c r="L399" s="143" t="s">
        <v>57</v>
      </c>
      <c r="M399" s="143" t="s">
        <v>57</v>
      </c>
      <c r="N399" s="143" t="s">
        <v>57</v>
      </c>
      <c r="O399" s="72"/>
      <c r="P399" s="111"/>
      <c r="Q399" s="46"/>
      <c r="R399" s="46"/>
      <c r="S399" s="46"/>
      <c r="T399" s="46"/>
    </row>
    <row r="400" spans="1:20" ht="0.75" hidden="1" customHeight="1" x14ac:dyDescent="0.25">
      <c r="A400" s="85" t="s">
        <v>10</v>
      </c>
      <c r="B400" s="79" t="s">
        <v>212</v>
      </c>
      <c r="C400" s="77" t="s">
        <v>37</v>
      </c>
      <c r="D400" s="16" t="s">
        <v>3</v>
      </c>
      <c r="E400" s="177">
        <f>SUM(F400:L400)</f>
        <v>0</v>
      </c>
      <c r="F400" s="178">
        <f>SUM(F401:J402)</f>
        <v>0</v>
      </c>
      <c r="G400" s="179"/>
      <c r="H400" s="179"/>
      <c r="I400" s="179"/>
      <c r="J400" s="180"/>
      <c r="K400" s="177">
        <f>SUM(K401:K402)</f>
        <v>0</v>
      </c>
      <c r="L400" s="177">
        <f>SUM(L401:L402)</f>
        <v>0</v>
      </c>
      <c r="M400" s="181">
        <f>M401+M402</f>
        <v>0</v>
      </c>
      <c r="N400" s="181">
        <f>N401+N402</f>
        <v>0</v>
      </c>
      <c r="O400" s="70" t="s">
        <v>18</v>
      </c>
      <c r="P400" s="111"/>
      <c r="Q400" s="46"/>
      <c r="R400" s="46"/>
      <c r="S400" s="46"/>
      <c r="T400" s="46"/>
    </row>
    <row r="401" spans="1:20" ht="31.5" hidden="1" customHeight="1" x14ac:dyDescent="0.25">
      <c r="A401" s="86"/>
      <c r="B401" s="80"/>
      <c r="C401" s="90"/>
      <c r="D401" s="19" t="s">
        <v>15</v>
      </c>
      <c r="E401" s="177">
        <f>SUM(F401:L401)</f>
        <v>0</v>
      </c>
      <c r="F401" s="182">
        <f>6006.76-300.96-5705.8</f>
        <v>0</v>
      </c>
      <c r="G401" s="183"/>
      <c r="H401" s="183"/>
      <c r="I401" s="183"/>
      <c r="J401" s="184"/>
      <c r="K401" s="185">
        <v>0</v>
      </c>
      <c r="L401" s="185">
        <v>0</v>
      </c>
      <c r="M401" s="186">
        <v>0</v>
      </c>
      <c r="N401" s="186">
        <v>0</v>
      </c>
      <c r="O401" s="71"/>
      <c r="P401" s="111"/>
      <c r="Q401" s="46"/>
      <c r="R401" s="46"/>
      <c r="S401" s="46"/>
      <c r="T401" s="46"/>
    </row>
    <row r="402" spans="1:20" ht="47.25" hidden="1" customHeight="1" x14ac:dyDescent="0.25">
      <c r="A402" s="86"/>
      <c r="B402" s="81"/>
      <c r="C402" s="78"/>
      <c r="D402" s="19" t="s">
        <v>5</v>
      </c>
      <c r="E402" s="177">
        <f>SUM(F402:L402)</f>
        <v>0</v>
      </c>
      <c r="F402" s="182">
        <f>2574.32-128.98-2445.34</f>
        <v>0</v>
      </c>
      <c r="G402" s="183"/>
      <c r="H402" s="183"/>
      <c r="I402" s="183"/>
      <c r="J402" s="184"/>
      <c r="K402" s="185">
        <v>0</v>
      </c>
      <c r="L402" s="185">
        <f>976.42-976.42</f>
        <v>0</v>
      </c>
      <c r="M402" s="186">
        <v>0</v>
      </c>
      <c r="N402" s="186">
        <v>0</v>
      </c>
      <c r="O402" s="71"/>
      <c r="P402" s="111"/>
      <c r="Q402" s="46"/>
      <c r="R402" s="46"/>
      <c r="S402" s="46"/>
      <c r="T402" s="46"/>
    </row>
    <row r="403" spans="1:20" ht="15.75" hidden="1" customHeight="1" x14ac:dyDescent="0.25">
      <c r="A403" s="86"/>
      <c r="B403" s="79" t="s">
        <v>213</v>
      </c>
      <c r="C403" s="67" t="s">
        <v>57</v>
      </c>
      <c r="D403" s="67" t="s">
        <v>57</v>
      </c>
      <c r="E403" s="59" t="s">
        <v>58</v>
      </c>
      <c r="F403" s="59" t="s">
        <v>174</v>
      </c>
      <c r="G403" s="63" t="s">
        <v>139</v>
      </c>
      <c r="H403" s="64"/>
      <c r="I403" s="64"/>
      <c r="J403" s="65"/>
      <c r="K403" s="66" t="s">
        <v>35</v>
      </c>
      <c r="L403" s="66" t="s">
        <v>36</v>
      </c>
      <c r="M403" s="59" t="s">
        <v>2</v>
      </c>
      <c r="N403" s="59" t="s">
        <v>2</v>
      </c>
      <c r="O403" s="71"/>
      <c r="P403" s="104"/>
      <c r="Q403" s="46"/>
      <c r="R403" s="46"/>
      <c r="S403" s="46"/>
      <c r="T403" s="46"/>
    </row>
    <row r="404" spans="1:20" ht="31.5" hidden="1" customHeight="1" x14ac:dyDescent="0.25">
      <c r="A404" s="86"/>
      <c r="B404" s="80"/>
      <c r="C404" s="68"/>
      <c r="D404" s="68"/>
      <c r="E404" s="60"/>
      <c r="F404" s="60"/>
      <c r="G404" s="21" t="s">
        <v>127</v>
      </c>
      <c r="H404" s="21" t="s">
        <v>132</v>
      </c>
      <c r="I404" s="21" t="s">
        <v>128</v>
      </c>
      <c r="J404" s="21" t="s">
        <v>129</v>
      </c>
      <c r="K404" s="66"/>
      <c r="L404" s="66"/>
      <c r="M404" s="60"/>
      <c r="N404" s="60"/>
      <c r="O404" s="71"/>
      <c r="P404" s="104"/>
      <c r="Q404" s="46"/>
      <c r="R404" s="46"/>
      <c r="S404" s="46"/>
      <c r="T404" s="46"/>
    </row>
    <row r="405" spans="1:20" ht="18.75" hidden="1" customHeight="1" x14ac:dyDescent="0.25">
      <c r="A405" s="87"/>
      <c r="B405" s="81"/>
      <c r="C405" s="69"/>
      <c r="D405" s="69"/>
      <c r="E405" s="142" t="s">
        <v>57</v>
      </c>
      <c r="F405" s="143" t="s">
        <v>57</v>
      </c>
      <c r="G405" s="143" t="s">
        <v>57</v>
      </c>
      <c r="H405" s="143" t="s">
        <v>57</v>
      </c>
      <c r="I405" s="143" t="s">
        <v>57</v>
      </c>
      <c r="J405" s="143" t="s">
        <v>57</v>
      </c>
      <c r="K405" s="143" t="s">
        <v>57</v>
      </c>
      <c r="L405" s="143" t="s">
        <v>57</v>
      </c>
      <c r="M405" s="143" t="s">
        <v>57</v>
      </c>
      <c r="N405" s="143" t="s">
        <v>57</v>
      </c>
      <c r="O405" s="72"/>
      <c r="P405" s="104"/>
      <c r="Q405" s="46"/>
      <c r="R405" s="46"/>
      <c r="S405" s="46"/>
      <c r="T405" s="46"/>
    </row>
    <row r="406" spans="1:20" ht="15.75" hidden="1" customHeight="1" x14ac:dyDescent="0.25">
      <c r="A406" s="95" t="s">
        <v>21</v>
      </c>
      <c r="B406" s="89" t="s">
        <v>90</v>
      </c>
      <c r="C406" s="95" t="s">
        <v>167</v>
      </c>
      <c r="D406" s="16" t="s">
        <v>3</v>
      </c>
      <c r="E406" s="177">
        <f t="shared" ref="E406:E413" si="87">SUM(F406:L406)</f>
        <v>0</v>
      </c>
      <c r="F406" s="178">
        <f>SUM(J407:J409)</f>
        <v>0</v>
      </c>
      <c r="G406" s="179"/>
      <c r="H406" s="179"/>
      <c r="I406" s="179"/>
      <c r="J406" s="180"/>
      <c r="K406" s="177">
        <f>SUM(K407:K409)</f>
        <v>0</v>
      </c>
      <c r="L406" s="177">
        <f>SUM(L407:L409)</f>
        <v>0</v>
      </c>
      <c r="M406" s="181">
        <f>M407+M408+M409</f>
        <v>0</v>
      </c>
      <c r="N406" s="181">
        <f>N407+N408+N409</f>
        <v>0</v>
      </c>
      <c r="O406" s="70" t="s">
        <v>18</v>
      </c>
      <c r="P406" s="104"/>
      <c r="Q406" s="46"/>
      <c r="R406" s="46"/>
      <c r="S406" s="46"/>
      <c r="T406" s="46"/>
    </row>
    <row r="407" spans="1:20" ht="31.5" hidden="1" customHeight="1" outlineLevel="1" x14ac:dyDescent="0.25">
      <c r="A407" s="95"/>
      <c r="B407" s="89"/>
      <c r="C407" s="95"/>
      <c r="D407" s="16" t="s">
        <v>19</v>
      </c>
      <c r="E407" s="177">
        <f t="shared" si="87"/>
        <v>0</v>
      </c>
      <c r="F407" s="178">
        <f>F411</f>
        <v>0</v>
      </c>
      <c r="G407" s="179"/>
      <c r="H407" s="179"/>
      <c r="I407" s="179"/>
      <c r="J407" s="180"/>
      <c r="K407" s="177">
        <f t="shared" ref="K407:L409" si="88">K411</f>
        <v>0</v>
      </c>
      <c r="L407" s="177">
        <f t="shared" si="88"/>
        <v>0</v>
      </c>
      <c r="M407" s="181">
        <f t="shared" ref="M407:N409" si="89">M411</f>
        <v>0</v>
      </c>
      <c r="N407" s="181">
        <f t="shared" si="89"/>
        <v>0</v>
      </c>
      <c r="O407" s="71"/>
      <c r="P407" s="104"/>
      <c r="Q407" s="46"/>
      <c r="R407" s="46"/>
      <c r="S407" s="46"/>
      <c r="T407" s="46"/>
    </row>
    <row r="408" spans="1:20" ht="31.5" hidden="1" customHeight="1" outlineLevel="1" x14ac:dyDescent="0.25">
      <c r="A408" s="95"/>
      <c r="B408" s="89"/>
      <c r="C408" s="95"/>
      <c r="D408" s="16" t="s">
        <v>15</v>
      </c>
      <c r="E408" s="177">
        <f t="shared" si="87"/>
        <v>0</v>
      </c>
      <c r="F408" s="178">
        <f>F412</f>
        <v>0</v>
      </c>
      <c r="G408" s="179"/>
      <c r="H408" s="179"/>
      <c r="I408" s="179"/>
      <c r="J408" s="180"/>
      <c r="K408" s="177">
        <f t="shared" si="88"/>
        <v>0</v>
      </c>
      <c r="L408" s="177">
        <f t="shared" si="88"/>
        <v>0</v>
      </c>
      <c r="M408" s="181">
        <f t="shared" si="89"/>
        <v>0</v>
      </c>
      <c r="N408" s="181">
        <f t="shared" si="89"/>
        <v>0</v>
      </c>
      <c r="O408" s="71"/>
      <c r="P408" s="104"/>
      <c r="Q408" s="46"/>
      <c r="R408" s="46"/>
      <c r="S408" s="46"/>
      <c r="T408" s="46"/>
    </row>
    <row r="409" spans="1:20" ht="63" hidden="1" customHeight="1" x14ac:dyDescent="0.25">
      <c r="A409" s="95"/>
      <c r="B409" s="89"/>
      <c r="C409" s="95"/>
      <c r="D409" s="16" t="s">
        <v>5</v>
      </c>
      <c r="E409" s="177">
        <f t="shared" si="87"/>
        <v>0</v>
      </c>
      <c r="F409" s="178">
        <f>F413</f>
        <v>0</v>
      </c>
      <c r="G409" s="179"/>
      <c r="H409" s="179"/>
      <c r="I409" s="179"/>
      <c r="J409" s="180"/>
      <c r="K409" s="177">
        <f t="shared" si="88"/>
        <v>0</v>
      </c>
      <c r="L409" s="177">
        <f t="shared" si="88"/>
        <v>0</v>
      </c>
      <c r="M409" s="181">
        <f t="shared" si="89"/>
        <v>0</v>
      </c>
      <c r="N409" s="181">
        <f t="shared" si="89"/>
        <v>0</v>
      </c>
      <c r="O409" s="72"/>
      <c r="P409" s="111"/>
      <c r="Q409" s="46"/>
      <c r="R409" s="46"/>
      <c r="S409" s="46"/>
      <c r="T409" s="46"/>
    </row>
    <row r="410" spans="1:20" ht="15.75" hidden="1" customHeight="1" x14ac:dyDescent="0.25">
      <c r="A410" s="85" t="s">
        <v>22</v>
      </c>
      <c r="B410" s="76" t="s">
        <v>65</v>
      </c>
      <c r="C410" s="88" t="s">
        <v>167</v>
      </c>
      <c r="D410" s="16" t="s">
        <v>3</v>
      </c>
      <c r="E410" s="177">
        <f t="shared" si="87"/>
        <v>0</v>
      </c>
      <c r="F410" s="178">
        <f>SUM(J411:J413)</f>
        <v>0</v>
      </c>
      <c r="G410" s="179"/>
      <c r="H410" s="179"/>
      <c r="I410" s="179"/>
      <c r="J410" s="180"/>
      <c r="K410" s="177">
        <f>SUM(K411:K413)</f>
        <v>0</v>
      </c>
      <c r="L410" s="177">
        <f>SUM(L411:L413)</f>
        <v>0</v>
      </c>
      <c r="M410" s="181">
        <f>M411+M412+M413</f>
        <v>0</v>
      </c>
      <c r="N410" s="181">
        <f>N411+N412+N413</f>
        <v>0</v>
      </c>
      <c r="O410" s="70" t="s">
        <v>18</v>
      </c>
      <c r="P410" s="111"/>
      <c r="Q410" s="46"/>
      <c r="R410" s="46"/>
      <c r="S410" s="46"/>
      <c r="T410" s="46"/>
    </row>
    <row r="411" spans="1:20" ht="31.5" hidden="1" customHeight="1" outlineLevel="1" x14ac:dyDescent="0.25">
      <c r="A411" s="86"/>
      <c r="B411" s="76"/>
      <c r="C411" s="88"/>
      <c r="D411" s="19" t="s">
        <v>19</v>
      </c>
      <c r="E411" s="177">
        <f t="shared" si="87"/>
        <v>0</v>
      </c>
      <c r="F411" s="182">
        <v>0</v>
      </c>
      <c r="G411" s="183"/>
      <c r="H411" s="183"/>
      <c r="I411" s="183"/>
      <c r="J411" s="184"/>
      <c r="K411" s="185">
        <v>0</v>
      </c>
      <c r="L411" s="185">
        <v>0</v>
      </c>
      <c r="M411" s="186">
        <v>0</v>
      </c>
      <c r="N411" s="186">
        <v>0</v>
      </c>
      <c r="O411" s="71"/>
      <c r="P411" s="111"/>
      <c r="Q411" s="46"/>
      <c r="R411" s="46"/>
      <c r="S411" s="46"/>
      <c r="T411" s="46"/>
    </row>
    <row r="412" spans="1:20" ht="31.5" hidden="1" customHeight="1" outlineLevel="1" x14ac:dyDescent="0.25">
      <c r="A412" s="86"/>
      <c r="B412" s="76"/>
      <c r="C412" s="88"/>
      <c r="D412" s="19" t="s">
        <v>15</v>
      </c>
      <c r="E412" s="177">
        <f t="shared" si="87"/>
        <v>0</v>
      </c>
      <c r="F412" s="182">
        <v>0</v>
      </c>
      <c r="G412" s="183"/>
      <c r="H412" s="183"/>
      <c r="I412" s="183"/>
      <c r="J412" s="184"/>
      <c r="K412" s="185">
        <v>0</v>
      </c>
      <c r="L412" s="185">
        <v>0</v>
      </c>
      <c r="M412" s="186">
        <v>0</v>
      </c>
      <c r="N412" s="186">
        <v>0</v>
      </c>
      <c r="O412" s="71"/>
      <c r="P412" s="111"/>
      <c r="Q412" s="46"/>
      <c r="R412" s="46"/>
      <c r="S412" s="46"/>
      <c r="T412" s="46"/>
    </row>
    <row r="413" spans="1:20" ht="47.25" hidden="1" customHeight="1" x14ac:dyDescent="0.25">
      <c r="A413" s="86"/>
      <c r="B413" s="76"/>
      <c r="C413" s="88"/>
      <c r="D413" s="19" t="s">
        <v>5</v>
      </c>
      <c r="E413" s="177">
        <f t="shared" si="87"/>
        <v>0</v>
      </c>
      <c r="F413" s="182">
        <v>0</v>
      </c>
      <c r="G413" s="183"/>
      <c r="H413" s="183"/>
      <c r="I413" s="183"/>
      <c r="J413" s="184"/>
      <c r="K413" s="185">
        <v>0</v>
      </c>
      <c r="L413" s="185">
        <v>0</v>
      </c>
      <c r="M413" s="186">
        <v>0</v>
      </c>
      <c r="N413" s="186">
        <v>0</v>
      </c>
      <c r="O413" s="71"/>
      <c r="P413" s="111"/>
      <c r="Q413" s="46"/>
      <c r="R413" s="46"/>
      <c r="S413" s="46"/>
      <c r="T413" s="46"/>
    </row>
    <row r="414" spans="1:20" ht="15.75" hidden="1" customHeight="1" x14ac:dyDescent="0.25">
      <c r="A414" s="86"/>
      <c r="B414" s="79" t="s">
        <v>113</v>
      </c>
      <c r="C414" s="67" t="s">
        <v>57</v>
      </c>
      <c r="D414" s="67" t="s">
        <v>57</v>
      </c>
      <c r="E414" s="59" t="s">
        <v>58</v>
      </c>
      <c r="F414" s="59" t="s">
        <v>174</v>
      </c>
      <c r="G414" s="63" t="s">
        <v>139</v>
      </c>
      <c r="H414" s="64"/>
      <c r="I414" s="64"/>
      <c r="J414" s="65"/>
      <c r="K414" s="66" t="s">
        <v>35</v>
      </c>
      <c r="L414" s="66" t="s">
        <v>36</v>
      </c>
      <c r="M414" s="59" t="s">
        <v>2</v>
      </c>
      <c r="N414" s="59" t="s">
        <v>2</v>
      </c>
      <c r="O414" s="71"/>
      <c r="P414" s="104"/>
      <c r="Q414" s="46"/>
      <c r="R414" s="46"/>
      <c r="S414" s="46"/>
      <c r="T414" s="46"/>
    </row>
    <row r="415" spans="1:20" ht="31.5" hidden="1" customHeight="1" x14ac:dyDescent="0.25">
      <c r="A415" s="86"/>
      <c r="B415" s="80"/>
      <c r="C415" s="68"/>
      <c r="D415" s="68"/>
      <c r="E415" s="60"/>
      <c r="F415" s="60"/>
      <c r="G415" s="21" t="s">
        <v>127</v>
      </c>
      <c r="H415" s="21" t="s">
        <v>132</v>
      </c>
      <c r="I415" s="21" t="s">
        <v>128</v>
      </c>
      <c r="J415" s="21" t="s">
        <v>129</v>
      </c>
      <c r="K415" s="66"/>
      <c r="L415" s="66"/>
      <c r="M415" s="60"/>
      <c r="N415" s="60"/>
      <c r="O415" s="71"/>
      <c r="P415" s="104"/>
      <c r="Q415" s="46"/>
      <c r="R415" s="46"/>
      <c r="S415" s="46"/>
      <c r="T415" s="46"/>
    </row>
    <row r="416" spans="1:20" ht="21" hidden="1" customHeight="1" x14ac:dyDescent="0.25">
      <c r="A416" s="87"/>
      <c r="B416" s="81"/>
      <c r="C416" s="69"/>
      <c r="D416" s="69"/>
      <c r="E416" s="21" t="s">
        <v>57</v>
      </c>
      <c r="F416" s="22" t="s">
        <v>57</v>
      </c>
      <c r="G416" s="22" t="s">
        <v>57</v>
      </c>
      <c r="H416" s="22" t="s">
        <v>57</v>
      </c>
      <c r="I416" s="22" t="s">
        <v>57</v>
      </c>
      <c r="J416" s="22" t="s">
        <v>57</v>
      </c>
      <c r="K416" s="22" t="s">
        <v>57</v>
      </c>
      <c r="L416" s="22" t="s">
        <v>57</v>
      </c>
      <c r="M416" s="22" t="s">
        <v>57</v>
      </c>
      <c r="N416" s="22" t="s">
        <v>57</v>
      </c>
      <c r="O416" s="72"/>
      <c r="P416" s="104"/>
      <c r="Q416" s="46"/>
      <c r="R416" s="46"/>
      <c r="S416" s="46"/>
      <c r="T416" s="46"/>
    </row>
    <row r="417" spans="1:20" hidden="1" x14ac:dyDescent="0.25">
      <c r="A417" s="137" t="s">
        <v>13</v>
      </c>
      <c r="B417" s="137"/>
      <c r="C417" s="137"/>
      <c r="D417" s="16" t="s">
        <v>3</v>
      </c>
      <c r="E417" s="18">
        <f>SUM(F417:N417)</f>
        <v>0</v>
      </c>
      <c r="F417" s="82">
        <f>F419+F420</f>
        <v>0</v>
      </c>
      <c r="G417" s="83"/>
      <c r="H417" s="83"/>
      <c r="I417" s="83"/>
      <c r="J417" s="84"/>
      <c r="K417" s="18">
        <f>SUM(K418:K420)</f>
        <v>0</v>
      </c>
      <c r="L417" s="18">
        <f t="shared" ref="L417:N417" si="90">SUM(L418:L420)</f>
        <v>0</v>
      </c>
      <c r="M417" s="18">
        <f t="shared" si="90"/>
        <v>0</v>
      </c>
      <c r="N417" s="18">
        <f t="shared" si="90"/>
        <v>0</v>
      </c>
      <c r="O417" s="70"/>
      <c r="P417" s="104"/>
      <c r="Q417" s="46"/>
      <c r="R417" s="46"/>
      <c r="S417" s="46"/>
      <c r="T417" s="46"/>
    </row>
    <row r="418" spans="1:20" ht="31.5" hidden="1" customHeight="1" outlineLevel="1" x14ac:dyDescent="0.25">
      <c r="A418" s="137"/>
      <c r="B418" s="137"/>
      <c r="C418" s="137"/>
      <c r="D418" s="16" t="s">
        <v>19</v>
      </c>
      <c r="E418" s="18">
        <f t="shared" ref="E418:E420" si="91">SUM(F418:N418)</f>
        <v>0</v>
      </c>
      <c r="F418" s="17">
        <f>F407</f>
        <v>0</v>
      </c>
      <c r="G418" s="194"/>
      <c r="H418" s="194"/>
      <c r="I418" s="194"/>
      <c r="J418" s="195">
        <f>J407</f>
        <v>0</v>
      </c>
      <c r="K418" s="18">
        <f t="shared" ref="K418:L418" si="92">K407</f>
        <v>0</v>
      </c>
      <c r="L418" s="18">
        <f t="shared" si="92"/>
        <v>0</v>
      </c>
      <c r="M418" s="17">
        <f>M407</f>
        <v>0</v>
      </c>
      <c r="N418" s="17">
        <f>N407</f>
        <v>0</v>
      </c>
      <c r="O418" s="71"/>
      <c r="P418" s="104"/>
      <c r="Q418" s="46"/>
      <c r="R418" s="46"/>
      <c r="S418" s="46"/>
      <c r="T418" s="46"/>
    </row>
    <row r="419" spans="1:20" ht="31.5" hidden="1" x14ac:dyDescent="0.25">
      <c r="A419" s="137"/>
      <c r="B419" s="137"/>
      <c r="C419" s="137"/>
      <c r="D419" s="16" t="s">
        <v>15</v>
      </c>
      <c r="E419" s="18">
        <f t="shared" si="91"/>
        <v>0</v>
      </c>
      <c r="F419" s="82">
        <f>F383+J408</f>
        <v>0</v>
      </c>
      <c r="G419" s="83"/>
      <c r="H419" s="83"/>
      <c r="I419" s="83"/>
      <c r="J419" s="84"/>
      <c r="K419" s="18">
        <f t="shared" ref="K419:N420" si="93">K383+K408</f>
        <v>0</v>
      </c>
      <c r="L419" s="18">
        <f t="shared" si="93"/>
        <v>0</v>
      </c>
      <c r="M419" s="17">
        <f t="shared" si="93"/>
        <v>0</v>
      </c>
      <c r="N419" s="17">
        <f t="shared" si="93"/>
        <v>0</v>
      </c>
      <c r="O419" s="71"/>
      <c r="P419" s="104"/>
      <c r="Q419" s="46"/>
      <c r="R419" s="46"/>
      <c r="S419" s="46"/>
      <c r="T419" s="46"/>
    </row>
    <row r="420" spans="1:20" ht="63" hidden="1" x14ac:dyDescent="0.25">
      <c r="A420" s="137"/>
      <c r="B420" s="137"/>
      <c r="C420" s="137"/>
      <c r="D420" s="16" t="s">
        <v>5</v>
      </c>
      <c r="E420" s="18">
        <f t="shared" si="91"/>
        <v>0</v>
      </c>
      <c r="F420" s="82">
        <f>F384+F409</f>
        <v>0</v>
      </c>
      <c r="G420" s="83"/>
      <c r="H420" s="83"/>
      <c r="I420" s="83"/>
      <c r="J420" s="84"/>
      <c r="K420" s="18">
        <f t="shared" si="93"/>
        <v>0</v>
      </c>
      <c r="L420" s="18">
        <f t="shared" si="93"/>
        <v>0</v>
      </c>
      <c r="M420" s="17">
        <f t="shared" si="93"/>
        <v>0</v>
      </c>
      <c r="N420" s="17">
        <f t="shared" si="93"/>
        <v>0</v>
      </c>
      <c r="O420" s="72"/>
      <c r="P420" s="104"/>
      <c r="Q420" s="46"/>
      <c r="R420" s="46"/>
      <c r="S420" s="46"/>
      <c r="T420" s="46"/>
    </row>
    <row r="421" spans="1:20" x14ac:dyDescent="0.25">
      <c r="A421" s="91" t="s">
        <v>101</v>
      </c>
      <c r="B421" s="92"/>
      <c r="C421" s="92"/>
      <c r="D421" s="92"/>
      <c r="E421" s="9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104"/>
      <c r="Q421" s="46"/>
      <c r="R421" s="46"/>
      <c r="S421" s="46"/>
      <c r="T421" s="46"/>
    </row>
    <row r="422" spans="1:20" x14ac:dyDescent="0.25">
      <c r="A422" s="95" t="s">
        <v>30</v>
      </c>
      <c r="B422" s="89" t="s">
        <v>144</v>
      </c>
      <c r="C422" s="95" t="s">
        <v>279</v>
      </c>
      <c r="D422" s="195" t="s">
        <v>3</v>
      </c>
      <c r="E422" s="18">
        <f>SUM(F422:N422)</f>
        <v>2944956.0751500004</v>
      </c>
      <c r="F422" s="82">
        <f>F425+F426+F424+F423</f>
        <v>589940.50731000002</v>
      </c>
      <c r="G422" s="83"/>
      <c r="H422" s="83"/>
      <c r="I422" s="83"/>
      <c r="J422" s="84"/>
      <c r="K422" s="18">
        <f>SUM(K423:K426)</f>
        <v>588753.89196000004</v>
      </c>
      <c r="L422" s="18">
        <f>SUM(L423:L426)</f>
        <v>588753.89196000004</v>
      </c>
      <c r="M422" s="17">
        <f>M425+M426</f>
        <v>588753.89196000004</v>
      </c>
      <c r="N422" s="17">
        <f>N425+N426</f>
        <v>588753.89196000004</v>
      </c>
      <c r="O422" s="70" t="s">
        <v>31</v>
      </c>
      <c r="P422" s="104"/>
      <c r="Q422" s="46"/>
      <c r="R422" s="46"/>
      <c r="S422" s="46"/>
      <c r="T422" s="46"/>
    </row>
    <row r="423" spans="1:20" ht="31.5" hidden="1" customHeight="1" x14ac:dyDescent="0.25">
      <c r="A423" s="95"/>
      <c r="B423" s="89"/>
      <c r="C423" s="95"/>
      <c r="D423" s="195" t="s">
        <v>19</v>
      </c>
      <c r="E423" s="18">
        <f t="shared" ref="E423:E429" si="94">SUM(F423:N423)</f>
        <v>0</v>
      </c>
      <c r="F423" s="82">
        <v>0</v>
      </c>
      <c r="G423" s="83"/>
      <c r="H423" s="83"/>
      <c r="I423" s="83"/>
      <c r="J423" s="84"/>
      <c r="K423" s="18">
        <v>0</v>
      </c>
      <c r="L423" s="18">
        <v>0</v>
      </c>
      <c r="M423" s="17">
        <v>0</v>
      </c>
      <c r="N423" s="17">
        <v>0</v>
      </c>
      <c r="O423" s="71"/>
      <c r="P423" s="104"/>
      <c r="Q423" s="46"/>
      <c r="R423" s="46"/>
      <c r="S423" s="46"/>
      <c r="T423" s="46"/>
    </row>
    <row r="424" spans="1:20" ht="31.5" hidden="1" customHeight="1" x14ac:dyDescent="0.25">
      <c r="A424" s="95"/>
      <c r="B424" s="89"/>
      <c r="C424" s="95"/>
      <c r="D424" s="195" t="s">
        <v>15</v>
      </c>
      <c r="E424" s="18">
        <f t="shared" si="94"/>
        <v>0</v>
      </c>
      <c r="F424" s="82">
        <v>0</v>
      </c>
      <c r="G424" s="83"/>
      <c r="H424" s="83"/>
      <c r="I424" s="83"/>
      <c r="J424" s="84"/>
      <c r="K424" s="18">
        <v>0</v>
      </c>
      <c r="L424" s="18">
        <v>0</v>
      </c>
      <c r="M424" s="17">
        <v>0</v>
      </c>
      <c r="N424" s="17">
        <v>0</v>
      </c>
      <c r="O424" s="71"/>
      <c r="P424" s="104"/>
      <c r="Q424" s="46"/>
      <c r="R424" s="46"/>
      <c r="S424" s="46"/>
      <c r="T424" s="46"/>
    </row>
    <row r="425" spans="1:20" ht="49.5" customHeight="1" x14ac:dyDescent="0.25">
      <c r="A425" s="95"/>
      <c r="B425" s="89"/>
      <c r="C425" s="95"/>
      <c r="D425" s="195" t="s">
        <v>5</v>
      </c>
      <c r="E425" s="18">
        <f t="shared" si="94"/>
        <v>2482922.6287000002</v>
      </c>
      <c r="F425" s="82">
        <f>F428+F435</f>
        <v>497533.81802000001</v>
      </c>
      <c r="G425" s="83"/>
      <c r="H425" s="83"/>
      <c r="I425" s="83"/>
      <c r="J425" s="84"/>
      <c r="K425" s="18">
        <f>K428+K435</f>
        <v>496347.20267000003</v>
      </c>
      <c r="L425" s="18">
        <f t="shared" ref="L425:N425" si="95">L428+L435</f>
        <v>496347.20267000003</v>
      </c>
      <c r="M425" s="18">
        <f t="shared" si="95"/>
        <v>496347.20267000003</v>
      </c>
      <c r="N425" s="18">
        <f t="shared" si="95"/>
        <v>496347.20267000003</v>
      </c>
      <c r="O425" s="71"/>
      <c r="P425" s="104"/>
      <c r="Q425" s="46"/>
      <c r="R425" s="46"/>
      <c r="S425" s="46"/>
      <c r="T425" s="46"/>
    </row>
    <row r="426" spans="1:20" x14ac:dyDescent="0.25">
      <c r="A426" s="95"/>
      <c r="B426" s="89"/>
      <c r="C426" s="95"/>
      <c r="D426" s="196" t="s">
        <v>16</v>
      </c>
      <c r="E426" s="18">
        <f t="shared" si="94"/>
        <v>462033.44644999999</v>
      </c>
      <c r="F426" s="82">
        <f>F429+F436</f>
        <v>92406.689289999995</v>
      </c>
      <c r="G426" s="83"/>
      <c r="H426" s="83"/>
      <c r="I426" s="83"/>
      <c r="J426" s="84"/>
      <c r="K426" s="18">
        <f>K429+K436</f>
        <v>92406.689289999995</v>
      </c>
      <c r="L426" s="18">
        <f t="shared" ref="L426:N426" si="96">L429+L436</f>
        <v>92406.689289999995</v>
      </c>
      <c r="M426" s="18">
        <f t="shared" si="96"/>
        <v>92406.689289999995</v>
      </c>
      <c r="N426" s="18">
        <f t="shared" si="96"/>
        <v>92406.689289999995</v>
      </c>
      <c r="O426" s="72"/>
      <c r="P426" s="104"/>
      <c r="Q426" s="46"/>
      <c r="R426" s="46"/>
      <c r="S426" s="46"/>
      <c r="T426" s="46"/>
    </row>
    <row r="427" spans="1:20" ht="15.75" customHeight="1" x14ac:dyDescent="0.25">
      <c r="A427" s="85" t="s">
        <v>32</v>
      </c>
      <c r="B427" s="76" t="s">
        <v>34</v>
      </c>
      <c r="C427" s="77" t="s">
        <v>279</v>
      </c>
      <c r="D427" s="195" t="s">
        <v>3</v>
      </c>
      <c r="E427" s="18">
        <f t="shared" si="94"/>
        <v>2944956.0751500004</v>
      </c>
      <c r="F427" s="82">
        <f>SUM(F428:J429)</f>
        <v>589940.50731000002</v>
      </c>
      <c r="G427" s="83"/>
      <c r="H427" s="83"/>
      <c r="I427" s="83"/>
      <c r="J427" s="84"/>
      <c r="K427" s="18">
        <f>SUM(K428:K429)</f>
        <v>588753.89196000004</v>
      </c>
      <c r="L427" s="18">
        <f>SUM(L428:L429)</f>
        <v>588753.89196000004</v>
      </c>
      <c r="M427" s="17">
        <f>M428+M429</f>
        <v>588753.89196000004</v>
      </c>
      <c r="N427" s="17">
        <f>N428+N429</f>
        <v>588753.89196000004</v>
      </c>
      <c r="O427" s="70" t="s">
        <v>31</v>
      </c>
      <c r="P427" s="104"/>
      <c r="Q427" s="46"/>
      <c r="R427" s="46"/>
      <c r="S427" s="46"/>
      <c r="T427" s="46"/>
    </row>
    <row r="428" spans="1:20" ht="47.25" x14ac:dyDescent="0.25">
      <c r="A428" s="86"/>
      <c r="B428" s="76"/>
      <c r="C428" s="90"/>
      <c r="D428" s="149" t="s">
        <v>5</v>
      </c>
      <c r="E428" s="18">
        <f t="shared" si="94"/>
        <v>2482922.6287000002</v>
      </c>
      <c r="F428" s="73">
        <v>497533.81802000001</v>
      </c>
      <c r="G428" s="74"/>
      <c r="H428" s="74"/>
      <c r="I428" s="74"/>
      <c r="J428" s="75"/>
      <c r="K428" s="20">
        <v>496347.20267000003</v>
      </c>
      <c r="L428" s="20">
        <v>496347.20267000003</v>
      </c>
      <c r="M428" s="20">
        <v>496347.20267000003</v>
      </c>
      <c r="N428" s="20">
        <v>496347.20267000003</v>
      </c>
      <c r="O428" s="71"/>
      <c r="P428" s="107"/>
      <c r="Q428" s="46"/>
      <c r="R428" s="46"/>
      <c r="S428" s="46"/>
      <c r="T428" s="46"/>
    </row>
    <row r="429" spans="1:20" ht="16.5" customHeight="1" x14ac:dyDescent="0.25">
      <c r="A429" s="86"/>
      <c r="B429" s="76"/>
      <c r="C429" s="78"/>
      <c r="D429" s="197" t="s">
        <v>16</v>
      </c>
      <c r="E429" s="18">
        <f t="shared" si="94"/>
        <v>462033.44644999999</v>
      </c>
      <c r="F429" s="73">
        <v>92406.689289999995</v>
      </c>
      <c r="G429" s="74"/>
      <c r="H429" s="74"/>
      <c r="I429" s="74"/>
      <c r="J429" s="75"/>
      <c r="K429" s="20">
        <v>92406.689289999995</v>
      </c>
      <c r="L429" s="20">
        <v>92406.689289999995</v>
      </c>
      <c r="M429" s="20">
        <v>92406.689289999995</v>
      </c>
      <c r="N429" s="20">
        <v>92406.689289999995</v>
      </c>
      <c r="O429" s="72"/>
      <c r="P429" s="104"/>
      <c r="Q429" s="46"/>
      <c r="R429" s="46"/>
      <c r="S429" s="46"/>
      <c r="T429" s="46"/>
    </row>
    <row r="430" spans="1:20" x14ac:dyDescent="0.25">
      <c r="A430" s="86"/>
      <c r="B430" s="79" t="s">
        <v>123</v>
      </c>
      <c r="C430" s="67" t="s">
        <v>57</v>
      </c>
      <c r="D430" s="67" t="s">
        <v>57</v>
      </c>
      <c r="E430" s="59" t="s">
        <v>58</v>
      </c>
      <c r="F430" s="59" t="s">
        <v>256</v>
      </c>
      <c r="G430" s="63" t="s">
        <v>139</v>
      </c>
      <c r="H430" s="64"/>
      <c r="I430" s="64"/>
      <c r="J430" s="65"/>
      <c r="K430" s="66" t="s">
        <v>36</v>
      </c>
      <c r="L430" s="66" t="s">
        <v>245</v>
      </c>
      <c r="M430" s="59" t="s">
        <v>247</v>
      </c>
      <c r="N430" s="59" t="s">
        <v>248</v>
      </c>
      <c r="O430" s="70"/>
      <c r="P430" s="104"/>
      <c r="Q430" s="46"/>
      <c r="R430" s="46"/>
      <c r="S430" s="46"/>
      <c r="T430" s="46"/>
    </row>
    <row r="431" spans="1:20" ht="31.5" x14ac:dyDescent="0.25">
      <c r="A431" s="86"/>
      <c r="B431" s="80"/>
      <c r="C431" s="68"/>
      <c r="D431" s="68"/>
      <c r="E431" s="60"/>
      <c r="F431" s="60"/>
      <c r="G431" s="21" t="s">
        <v>127</v>
      </c>
      <c r="H431" s="21" t="s">
        <v>132</v>
      </c>
      <c r="I431" s="21" t="s">
        <v>128</v>
      </c>
      <c r="J431" s="21" t="s">
        <v>129</v>
      </c>
      <c r="K431" s="66"/>
      <c r="L431" s="66"/>
      <c r="M431" s="60"/>
      <c r="N431" s="60"/>
      <c r="O431" s="71"/>
      <c r="P431" s="104"/>
      <c r="Q431" s="46"/>
      <c r="R431" s="46"/>
      <c r="S431" s="46"/>
      <c r="T431" s="46"/>
    </row>
    <row r="432" spans="1:20" ht="93" customHeight="1" x14ac:dyDescent="0.25">
      <c r="A432" s="87"/>
      <c r="B432" s="81"/>
      <c r="C432" s="69"/>
      <c r="D432" s="69"/>
      <c r="E432" s="142">
        <v>100</v>
      </c>
      <c r="F432" s="143">
        <v>100</v>
      </c>
      <c r="G432" s="143">
        <v>25</v>
      </c>
      <c r="H432" s="143">
        <v>50</v>
      </c>
      <c r="I432" s="143">
        <v>75</v>
      </c>
      <c r="J432" s="143">
        <v>100</v>
      </c>
      <c r="K432" s="143">
        <v>100</v>
      </c>
      <c r="L432" s="143">
        <v>100</v>
      </c>
      <c r="M432" s="143">
        <v>100</v>
      </c>
      <c r="N432" s="143">
        <v>100</v>
      </c>
      <c r="O432" s="72"/>
      <c r="P432" s="104"/>
      <c r="Q432" s="46"/>
      <c r="R432" s="46"/>
      <c r="S432" s="46"/>
      <c r="T432" s="46"/>
    </row>
    <row r="433" spans="1:20" ht="18.75" hidden="1" customHeight="1" x14ac:dyDescent="0.25">
      <c r="A433" s="85" t="s">
        <v>312</v>
      </c>
      <c r="B433" s="76" t="s">
        <v>313</v>
      </c>
      <c r="C433" s="198" t="s">
        <v>279</v>
      </c>
      <c r="D433" s="16" t="s">
        <v>3</v>
      </c>
      <c r="E433" s="18">
        <f>SUM(F433:N433)</f>
        <v>0</v>
      </c>
      <c r="F433" s="82">
        <f>SUM(F434:J436)</f>
        <v>0</v>
      </c>
      <c r="G433" s="83"/>
      <c r="H433" s="83"/>
      <c r="I433" s="83"/>
      <c r="J433" s="84"/>
      <c r="K433" s="18">
        <f>SUM(K434:K436)</f>
        <v>0</v>
      </c>
      <c r="L433" s="18">
        <f t="shared" ref="L433:N433" si="97">SUM(L434:L436)</f>
        <v>0</v>
      </c>
      <c r="M433" s="18">
        <f t="shared" si="97"/>
        <v>0</v>
      </c>
      <c r="N433" s="18">
        <f t="shared" si="97"/>
        <v>0</v>
      </c>
      <c r="O433" s="70" t="s">
        <v>31</v>
      </c>
      <c r="P433" s="104"/>
      <c r="Q433" s="46"/>
      <c r="R433" s="46"/>
      <c r="S433" s="46"/>
      <c r="T433" s="46"/>
    </row>
    <row r="434" spans="1:20" ht="31.5" hidden="1" customHeight="1" x14ac:dyDescent="0.25">
      <c r="A434" s="86"/>
      <c r="B434" s="76"/>
      <c r="C434" s="198"/>
      <c r="D434" s="149" t="s">
        <v>15</v>
      </c>
      <c r="E434" s="18">
        <f>SUM(F434:N434)</f>
        <v>0</v>
      </c>
      <c r="F434" s="73">
        <v>0</v>
      </c>
      <c r="G434" s="74"/>
      <c r="H434" s="74"/>
      <c r="I434" s="74"/>
      <c r="J434" s="75"/>
      <c r="K434" s="20">
        <v>0</v>
      </c>
      <c r="L434" s="20">
        <v>0</v>
      </c>
      <c r="M434" s="20">
        <v>0</v>
      </c>
      <c r="N434" s="20">
        <v>0</v>
      </c>
      <c r="O434" s="71"/>
      <c r="P434" s="104"/>
      <c r="Q434" s="46"/>
      <c r="R434" s="46"/>
      <c r="S434" s="46"/>
      <c r="T434" s="46"/>
    </row>
    <row r="435" spans="1:20" ht="47.25" hidden="1" x14ac:dyDescent="0.25">
      <c r="A435" s="86"/>
      <c r="B435" s="76"/>
      <c r="C435" s="198"/>
      <c r="D435" s="149" t="s">
        <v>5</v>
      </c>
      <c r="E435" s="18">
        <f>SUM(F435:N435)</f>
        <v>0</v>
      </c>
      <c r="F435" s="73">
        <v>0</v>
      </c>
      <c r="G435" s="74"/>
      <c r="H435" s="74"/>
      <c r="I435" s="74"/>
      <c r="J435" s="75"/>
      <c r="K435" s="20">
        <v>0</v>
      </c>
      <c r="L435" s="20">
        <v>0</v>
      </c>
      <c r="M435" s="20">
        <v>0</v>
      </c>
      <c r="N435" s="20">
        <v>0</v>
      </c>
      <c r="O435" s="71"/>
      <c r="P435" s="104"/>
      <c r="Q435" s="46"/>
      <c r="R435" s="46"/>
      <c r="S435" s="46"/>
      <c r="T435" s="46"/>
    </row>
    <row r="436" spans="1:20" hidden="1" x14ac:dyDescent="0.25">
      <c r="A436" s="86"/>
      <c r="B436" s="76"/>
      <c r="C436" s="198"/>
      <c r="D436" s="149" t="s">
        <v>16</v>
      </c>
      <c r="E436" s="18">
        <f>SUM(F436:N436)</f>
        <v>0</v>
      </c>
      <c r="F436" s="73">
        <v>0</v>
      </c>
      <c r="G436" s="74"/>
      <c r="H436" s="74"/>
      <c r="I436" s="74"/>
      <c r="J436" s="75"/>
      <c r="K436" s="20">
        <v>0</v>
      </c>
      <c r="L436" s="20">
        <v>0</v>
      </c>
      <c r="M436" s="20">
        <v>0</v>
      </c>
      <c r="N436" s="20">
        <v>0</v>
      </c>
      <c r="O436" s="199"/>
      <c r="P436" s="104"/>
      <c r="Q436" s="46"/>
      <c r="R436" s="46"/>
      <c r="S436" s="46"/>
      <c r="T436" s="46"/>
    </row>
    <row r="437" spans="1:20" ht="26.25" hidden="1" customHeight="1" x14ac:dyDescent="0.25">
      <c r="A437" s="86"/>
      <c r="B437" s="79" t="s">
        <v>290</v>
      </c>
      <c r="C437" s="67" t="s">
        <v>57</v>
      </c>
      <c r="D437" s="67" t="s">
        <v>57</v>
      </c>
      <c r="E437" s="59" t="s">
        <v>58</v>
      </c>
      <c r="F437" s="59" t="s">
        <v>256</v>
      </c>
      <c r="G437" s="63" t="s">
        <v>139</v>
      </c>
      <c r="H437" s="64"/>
      <c r="I437" s="64"/>
      <c r="J437" s="65"/>
      <c r="K437" s="66" t="s">
        <v>36</v>
      </c>
      <c r="L437" s="66" t="s">
        <v>245</v>
      </c>
      <c r="M437" s="59" t="s">
        <v>247</v>
      </c>
      <c r="N437" s="59" t="s">
        <v>248</v>
      </c>
      <c r="O437" s="71"/>
      <c r="P437" s="104"/>
      <c r="Q437" s="46"/>
      <c r="R437" s="46"/>
      <c r="S437" s="46"/>
      <c r="T437" s="46"/>
    </row>
    <row r="438" spans="1:20" ht="31.5" hidden="1" x14ac:dyDescent="0.25">
      <c r="A438" s="86"/>
      <c r="B438" s="80"/>
      <c r="C438" s="68"/>
      <c r="D438" s="68"/>
      <c r="E438" s="60"/>
      <c r="F438" s="60"/>
      <c r="G438" s="21" t="s">
        <v>127</v>
      </c>
      <c r="H438" s="21" t="s">
        <v>132</v>
      </c>
      <c r="I438" s="21" t="s">
        <v>128</v>
      </c>
      <c r="J438" s="21" t="s">
        <v>129</v>
      </c>
      <c r="K438" s="66"/>
      <c r="L438" s="66"/>
      <c r="M438" s="60"/>
      <c r="N438" s="60"/>
      <c r="O438" s="71"/>
      <c r="P438" s="104"/>
      <c r="Q438" s="46"/>
      <c r="R438" s="46"/>
      <c r="S438" s="46"/>
      <c r="T438" s="46"/>
    </row>
    <row r="439" spans="1:20" ht="6" hidden="1" customHeight="1" x14ac:dyDescent="0.25">
      <c r="A439" s="87"/>
      <c r="B439" s="81"/>
      <c r="C439" s="69"/>
      <c r="D439" s="69"/>
      <c r="E439" s="143" t="s">
        <v>57</v>
      </c>
      <c r="F439" s="143" t="s">
        <v>57</v>
      </c>
      <c r="G439" s="143" t="s">
        <v>57</v>
      </c>
      <c r="H439" s="143" t="s">
        <v>57</v>
      </c>
      <c r="I439" s="143" t="s">
        <v>57</v>
      </c>
      <c r="J439" s="143" t="s">
        <v>57</v>
      </c>
      <c r="K439" s="143" t="s">
        <v>57</v>
      </c>
      <c r="L439" s="143" t="s">
        <v>57</v>
      </c>
      <c r="M439" s="143" t="s">
        <v>57</v>
      </c>
      <c r="N439" s="143" t="s">
        <v>57</v>
      </c>
      <c r="O439" s="72"/>
      <c r="P439" s="104"/>
      <c r="Q439" s="46"/>
      <c r="R439" s="46"/>
      <c r="S439" s="46"/>
      <c r="T439" s="46"/>
    </row>
    <row r="440" spans="1:20" ht="15.75" customHeight="1" x14ac:dyDescent="0.25">
      <c r="A440" s="139" t="s">
        <v>8</v>
      </c>
      <c r="B440" s="153" t="s">
        <v>143</v>
      </c>
      <c r="C440" s="139" t="s">
        <v>279</v>
      </c>
      <c r="D440" s="16" t="s">
        <v>3</v>
      </c>
      <c r="E440" s="18">
        <f>SUM(F440:N440)</f>
        <v>134727.89420000001</v>
      </c>
      <c r="F440" s="82">
        <f>F441+F442+F443</f>
        <v>65801.578840000002</v>
      </c>
      <c r="G440" s="83"/>
      <c r="H440" s="83"/>
      <c r="I440" s="83"/>
      <c r="J440" s="84"/>
      <c r="K440" s="18">
        <f>SUM(K441:K443)</f>
        <v>17231.578840000002</v>
      </c>
      <c r="L440" s="18">
        <f>SUM(L441:L443)</f>
        <v>17231.578840000002</v>
      </c>
      <c r="M440" s="18">
        <f t="shared" ref="M440:N440" si="98">SUM(M441:M443)</f>
        <v>17231.578840000002</v>
      </c>
      <c r="N440" s="18">
        <f t="shared" si="98"/>
        <v>17231.578840000002</v>
      </c>
      <c r="O440" s="70" t="s">
        <v>31</v>
      </c>
      <c r="P440" s="104"/>
      <c r="Q440" s="46"/>
      <c r="R440" s="46"/>
      <c r="S440" s="46"/>
      <c r="T440" s="46"/>
    </row>
    <row r="441" spans="1:20" ht="31.5" outlineLevel="1" x14ac:dyDescent="0.25">
      <c r="A441" s="140"/>
      <c r="B441" s="154"/>
      <c r="C441" s="140"/>
      <c r="D441" s="16" t="s">
        <v>15</v>
      </c>
      <c r="E441" s="18">
        <f t="shared" ref="E441:E445" si="99">SUM(F441:N441)</f>
        <v>24285</v>
      </c>
      <c r="F441" s="82">
        <f>F459+F474</f>
        <v>24285</v>
      </c>
      <c r="G441" s="200"/>
      <c r="H441" s="200"/>
      <c r="I441" s="200"/>
      <c r="J441" s="201"/>
      <c r="K441" s="18">
        <f>K459</f>
        <v>0</v>
      </c>
      <c r="L441" s="18">
        <f>L459</f>
        <v>0</v>
      </c>
      <c r="M441" s="18">
        <f>M451</f>
        <v>0</v>
      </c>
      <c r="N441" s="18">
        <f>N451</f>
        <v>0</v>
      </c>
      <c r="O441" s="71"/>
      <c r="P441" s="104"/>
      <c r="Q441" s="46"/>
      <c r="R441" s="46"/>
      <c r="S441" s="46"/>
      <c r="T441" s="46"/>
    </row>
    <row r="442" spans="1:20" ht="50.25" customHeight="1" x14ac:dyDescent="0.25">
      <c r="A442" s="140"/>
      <c r="B442" s="154"/>
      <c r="C442" s="140"/>
      <c r="D442" s="16" t="s">
        <v>5</v>
      </c>
      <c r="E442" s="18">
        <f t="shared" si="99"/>
        <v>24285</v>
      </c>
      <c r="F442" s="82">
        <f>F445+F452+F460+F467+F475</f>
        <v>24285</v>
      </c>
      <c r="G442" s="83"/>
      <c r="H442" s="83"/>
      <c r="I442" s="83"/>
      <c r="J442" s="84"/>
      <c r="K442" s="18">
        <f>K445+K452+K460</f>
        <v>0</v>
      </c>
      <c r="L442" s="18">
        <f>L445+L452+L460</f>
        <v>0</v>
      </c>
      <c r="M442" s="17">
        <f>M445+M452</f>
        <v>0</v>
      </c>
      <c r="N442" s="17">
        <f>N445+N452</f>
        <v>0</v>
      </c>
      <c r="O442" s="72"/>
      <c r="P442" s="104"/>
      <c r="Q442" s="46"/>
      <c r="R442" s="46"/>
      <c r="S442" s="46"/>
      <c r="T442" s="46"/>
    </row>
    <row r="443" spans="1:20" x14ac:dyDescent="0.25">
      <c r="A443" s="141"/>
      <c r="B443" s="155"/>
      <c r="C443" s="141"/>
      <c r="D443" s="57" t="s">
        <v>16</v>
      </c>
      <c r="E443" s="18">
        <f t="shared" si="99"/>
        <v>86157.89420000001</v>
      </c>
      <c r="F443" s="82">
        <f>F446+F453+F468+F476</f>
        <v>17231.578840000002</v>
      </c>
      <c r="G443" s="83"/>
      <c r="H443" s="83"/>
      <c r="I443" s="83"/>
      <c r="J443" s="84"/>
      <c r="K443" s="18">
        <f>K446+K453+K468</f>
        <v>17231.578840000002</v>
      </c>
      <c r="L443" s="18">
        <f t="shared" ref="L443:N443" si="100">L446+L453+L468</f>
        <v>17231.578840000002</v>
      </c>
      <c r="M443" s="18">
        <f t="shared" si="100"/>
        <v>17231.578840000002</v>
      </c>
      <c r="N443" s="18">
        <f t="shared" si="100"/>
        <v>17231.578840000002</v>
      </c>
      <c r="O443" s="199"/>
      <c r="P443" s="104"/>
      <c r="Q443" s="46"/>
      <c r="R443" s="46"/>
      <c r="S443" s="46"/>
      <c r="T443" s="46"/>
    </row>
    <row r="444" spans="1:20" ht="15.75" customHeight="1" x14ac:dyDescent="0.25">
      <c r="A444" s="85" t="s">
        <v>47</v>
      </c>
      <c r="B444" s="76" t="s">
        <v>66</v>
      </c>
      <c r="C444" s="77" t="s">
        <v>279</v>
      </c>
      <c r="D444" s="16" t="s">
        <v>3</v>
      </c>
      <c r="E444" s="18">
        <f t="shared" si="99"/>
        <v>41656.123049999995</v>
      </c>
      <c r="F444" s="82">
        <f>SUM(F445:J446)</f>
        <v>8331.2246099999993</v>
      </c>
      <c r="G444" s="83"/>
      <c r="H444" s="83"/>
      <c r="I444" s="83"/>
      <c r="J444" s="84"/>
      <c r="K444" s="18">
        <f>SUM(K445:K446)</f>
        <v>8331.2246099999993</v>
      </c>
      <c r="L444" s="18">
        <f>SUM(L445:L446)</f>
        <v>8331.2246099999993</v>
      </c>
      <c r="M444" s="18">
        <f t="shared" ref="M444:N444" si="101">SUM(M445:M446)</f>
        <v>8331.2246099999993</v>
      </c>
      <c r="N444" s="18">
        <f t="shared" si="101"/>
        <v>8331.2246099999993</v>
      </c>
      <c r="O444" s="70" t="s">
        <v>31</v>
      </c>
      <c r="P444" s="104"/>
      <c r="Q444" s="46"/>
      <c r="R444" s="46"/>
      <c r="S444" s="46"/>
      <c r="T444" s="46"/>
    </row>
    <row r="445" spans="1:20" ht="47.25" x14ac:dyDescent="0.25">
      <c r="A445" s="86"/>
      <c r="B445" s="76"/>
      <c r="C445" s="90"/>
      <c r="D445" s="19" t="s">
        <v>5</v>
      </c>
      <c r="E445" s="18">
        <f t="shared" si="99"/>
        <v>0</v>
      </c>
      <c r="F445" s="73">
        <v>0</v>
      </c>
      <c r="G445" s="74"/>
      <c r="H445" s="74"/>
      <c r="I445" s="74"/>
      <c r="J445" s="75"/>
      <c r="K445" s="20">
        <v>0</v>
      </c>
      <c r="L445" s="20">
        <v>0</v>
      </c>
      <c r="M445" s="23">
        <v>0</v>
      </c>
      <c r="N445" s="23">
        <v>0</v>
      </c>
      <c r="O445" s="71"/>
      <c r="P445" s="104"/>
      <c r="Q445" s="46"/>
      <c r="R445" s="46"/>
      <c r="S445" s="46"/>
      <c r="T445" s="46"/>
    </row>
    <row r="446" spans="1:20" ht="18" customHeight="1" x14ac:dyDescent="0.25">
      <c r="A446" s="86"/>
      <c r="B446" s="76"/>
      <c r="C446" s="78"/>
      <c r="D446" s="58" t="s">
        <v>16</v>
      </c>
      <c r="E446" s="18">
        <f>SUM(F446:N446)</f>
        <v>41656.123049999995</v>
      </c>
      <c r="F446" s="73">
        <v>8331.2246099999993</v>
      </c>
      <c r="G446" s="74"/>
      <c r="H446" s="74"/>
      <c r="I446" s="74"/>
      <c r="J446" s="75"/>
      <c r="K446" s="20">
        <v>8331.2246099999993</v>
      </c>
      <c r="L446" s="20">
        <v>8331.2246099999993</v>
      </c>
      <c r="M446" s="20">
        <v>8331.2246099999993</v>
      </c>
      <c r="N446" s="20">
        <v>8331.2246099999993</v>
      </c>
      <c r="O446" s="71"/>
      <c r="P446" s="104"/>
      <c r="Q446" s="46"/>
      <c r="R446" s="46"/>
      <c r="S446" s="46"/>
      <c r="T446" s="46"/>
    </row>
    <row r="447" spans="1:20" x14ac:dyDescent="0.25">
      <c r="A447" s="86"/>
      <c r="B447" s="79" t="s">
        <v>288</v>
      </c>
      <c r="C447" s="67" t="s">
        <v>57</v>
      </c>
      <c r="D447" s="67" t="s">
        <v>57</v>
      </c>
      <c r="E447" s="59" t="s">
        <v>58</v>
      </c>
      <c r="F447" s="59" t="s">
        <v>256</v>
      </c>
      <c r="G447" s="63" t="s">
        <v>139</v>
      </c>
      <c r="H447" s="64"/>
      <c r="I447" s="64"/>
      <c r="J447" s="65"/>
      <c r="K447" s="66" t="s">
        <v>36</v>
      </c>
      <c r="L447" s="66" t="s">
        <v>245</v>
      </c>
      <c r="M447" s="59" t="s">
        <v>247</v>
      </c>
      <c r="N447" s="59" t="s">
        <v>248</v>
      </c>
      <c r="O447" s="71"/>
      <c r="P447" s="104"/>
      <c r="Q447" s="46"/>
      <c r="R447" s="46"/>
      <c r="S447" s="46"/>
      <c r="T447" s="46"/>
    </row>
    <row r="448" spans="1:20" ht="31.5" x14ac:dyDescent="0.25">
      <c r="A448" s="86"/>
      <c r="B448" s="80"/>
      <c r="C448" s="68"/>
      <c r="D448" s="68"/>
      <c r="E448" s="60"/>
      <c r="F448" s="60"/>
      <c r="G448" s="21" t="s">
        <v>127</v>
      </c>
      <c r="H448" s="21" t="s">
        <v>132</v>
      </c>
      <c r="I448" s="21" t="s">
        <v>128</v>
      </c>
      <c r="J448" s="21" t="s">
        <v>129</v>
      </c>
      <c r="K448" s="66"/>
      <c r="L448" s="66"/>
      <c r="M448" s="60"/>
      <c r="N448" s="60"/>
      <c r="O448" s="71"/>
      <c r="P448" s="117"/>
      <c r="Q448" s="46"/>
      <c r="R448" s="46"/>
      <c r="S448" s="46"/>
      <c r="T448" s="46"/>
    </row>
    <row r="449" spans="1:20" ht="21.75" customHeight="1" x14ac:dyDescent="0.25">
      <c r="A449" s="87"/>
      <c r="B449" s="81"/>
      <c r="C449" s="69"/>
      <c r="D449" s="69"/>
      <c r="E449" s="142" t="s">
        <v>57</v>
      </c>
      <c r="F449" s="143" t="s">
        <v>57</v>
      </c>
      <c r="G449" s="143" t="s">
        <v>57</v>
      </c>
      <c r="H449" s="143" t="s">
        <v>57</v>
      </c>
      <c r="I449" s="143" t="s">
        <v>57</v>
      </c>
      <c r="J449" s="143" t="s">
        <v>57</v>
      </c>
      <c r="K449" s="143" t="s">
        <v>57</v>
      </c>
      <c r="L449" s="143" t="s">
        <v>57</v>
      </c>
      <c r="M449" s="143" t="s">
        <v>57</v>
      </c>
      <c r="N449" s="143" t="s">
        <v>57</v>
      </c>
      <c r="O449" s="72"/>
      <c r="P449" s="104"/>
      <c r="Q449" s="46"/>
      <c r="R449" s="46"/>
      <c r="S449" s="46"/>
      <c r="T449" s="46"/>
    </row>
    <row r="450" spans="1:20" ht="14.25" hidden="1" customHeight="1" x14ac:dyDescent="0.25">
      <c r="A450" s="85" t="s">
        <v>48</v>
      </c>
      <c r="B450" s="79" t="s">
        <v>231</v>
      </c>
      <c r="C450" s="77" t="s">
        <v>167</v>
      </c>
      <c r="D450" s="16" t="s">
        <v>3</v>
      </c>
      <c r="E450" s="18">
        <f>SUM(F450:N450)</f>
        <v>0</v>
      </c>
      <c r="F450" s="82">
        <f>F452+F453</f>
        <v>0</v>
      </c>
      <c r="G450" s="83"/>
      <c r="H450" s="83"/>
      <c r="I450" s="83"/>
      <c r="J450" s="84"/>
      <c r="K450" s="18">
        <f t="shared" ref="K450:N450" si="102">SUM(K451:K453)</f>
        <v>0</v>
      </c>
      <c r="L450" s="18">
        <f t="shared" si="102"/>
        <v>0</v>
      </c>
      <c r="M450" s="18">
        <f t="shared" si="102"/>
        <v>0</v>
      </c>
      <c r="N450" s="18">
        <f t="shared" si="102"/>
        <v>0</v>
      </c>
      <c r="O450" s="70" t="s">
        <v>31</v>
      </c>
      <c r="P450" s="104"/>
      <c r="Q450" s="46"/>
      <c r="R450" s="46"/>
      <c r="S450" s="46"/>
      <c r="T450" s="46"/>
    </row>
    <row r="451" spans="1:20" ht="31.5" hidden="1" customHeight="1" outlineLevel="1" x14ac:dyDescent="0.25">
      <c r="A451" s="86"/>
      <c r="B451" s="80"/>
      <c r="C451" s="90"/>
      <c r="D451" s="19" t="s">
        <v>15</v>
      </c>
      <c r="E451" s="18">
        <f t="shared" ref="E451:E453" si="103">SUM(F451:N451)</f>
        <v>0</v>
      </c>
      <c r="F451" s="73">
        <v>0</v>
      </c>
      <c r="G451" s="74"/>
      <c r="H451" s="74"/>
      <c r="I451" s="74"/>
      <c r="J451" s="75"/>
      <c r="K451" s="20">
        <v>0</v>
      </c>
      <c r="L451" s="20">
        <v>0</v>
      </c>
      <c r="M451" s="23">
        <v>0</v>
      </c>
      <c r="N451" s="23">
        <v>0</v>
      </c>
      <c r="O451" s="71"/>
      <c r="P451" s="104"/>
      <c r="Q451" s="46"/>
      <c r="R451" s="46"/>
      <c r="S451" s="46"/>
      <c r="T451" s="46"/>
    </row>
    <row r="452" spans="1:20" ht="47.25" hidden="1" collapsed="1" x14ac:dyDescent="0.25">
      <c r="A452" s="86"/>
      <c r="B452" s="80"/>
      <c r="C452" s="90"/>
      <c r="D452" s="19" t="s">
        <v>5</v>
      </c>
      <c r="E452" s="18">
        <f t="shared" si="103"/>
        <v>0</v>
      </c>
      <c r="F452" s="73">
        <v>0</v>
      </c>
      <c r="G452" s="74"/>
      <c r="H452" s="74"/>
      <c r="I452" s="74"/>
      <c r="J452" s="75"/>
      <c r="K452" s="20">
        <v>0</v>
      </c>
      <c r="L452" s="20">
        <v>0</v>
      </c>
      <c r="M452" s="23">
        <v>0</v>
      </c>
      <c r="N452" s="23">
        <v>0</v>
      </c>
      <c r="O452" s="71"/>
      <c r="P452" s="104"/>
      <c r="Q452" s="46"/>
      <c r="R452" s="46"/>
      <c r="S452" s="46"/>
      <c r="T452" s="46"/>
    </row>
    <row r="453" spans="1:20" hidden="1" x14ac:dyDescent="0.25">
      <c r="A453" s="86"/>
      <c r="B453" s="81"/>
      <c r="C453" s="78"/>
      <c r="D453" s="58" t="s">
        <v>16</v>
      </c>
      <c r="E453" s="18">
        <f t="shared" si="103"/>
        <v>0</v>
      </c>
      <c r="F453" s="73">
        <v>0</v>
      </c>
      <c r="G453" s="74"/>
      <c r="H453" s="74"/>
      <c r="I453" s="74"/>
      <c r="J453" s="75"/>
      <c r="K453" s="20">
        <v>0</v>
      </c>
      <c r="L453" s="20">
        <v>0</v>
      </c>
      <c r="M453" s="23">
        <v>0</v>
      </c>
      <c r="N453" s="23">
        <v>0</v>
      </c>
      <c r="O453" s="71"/>
      <c r="P453" s="104"/>
      <c r="Q453" s="46"/>
      <c r="R453" s="46"/>
      <c r="S453" s="46"/>
      <c r="T453" s="46"/>
    </row>
    <row r="454" spans="1:20" hidden="1" x14ac:dyDescent="0.25">
      <c r="A454" s="86"/>
      <c r="B454" s="79" t="s">
        <v>114</v>
      </c>
      <c r="C454" s="67" t="s">
        <v>57</v>
      </c>
      <c r="D454" s="67" t="s">
        <v>57</v>
      </c>
      <c r="E454" s="59" t="s">
        <v>58</v>
      </c>
      <c r="F454" s="59" t="s">
        <v>259</v>
      </c>
      <c r="G454" s="63" t="s">
        <v>139</v>
      </c>
      <c r="H454" s="64"/>
      <c r="I454" s="64"/>
      <c r="J454" s="65"/>
      <c r="K454" s="66" t="s">
        <v>36</v>
      </c>
      <c r="L454" s="66" t="s">
        <v>245</v>
      </c>
      <c r="M454" s="59" t="s">
        <v>247</v>
      </c>
      <c r="N454" s="59" t="s">
        <v>248</v>
      </c>
      <c r="O454" s="71"/>
      <c r="P454" s="104"/>
      <c r="Q454" s="46"/>
      <c r="R454" s="46"/>
      <c r="S454" s="46"/>
      <c r="T454" s="46"/>
    </row>
    <row r="455" spans="1:20" ht="31.5" hidden="1" x14ac:dyDescent="0.25">
      <c r="A455" s="86"/>
      <c r="B455" s="80"/>
      <c r="C455" s="68"/>
      <c r="D455" s="68"/>
      <c r="E455" s="60"/>
      <c r="F455" s="60"/>
      <c r="G455" s="21" t="s">
        <v>127</v>
      </c>
      <c r="H455" s="21" t="s">
        <v>132</v>
      </c>
      <c r="I455" s="21" t="s">
        <v>128</v>
      </c>
      <c r="J455" s="21" t="s">
        <v>129</v>
      </c>
      <c r="K455" s="66"/>
      <c r="L455" s="66"/>
      <c r="M455" s="60"/>
      <c r="N455" s="60"/>
      <c r="O455" s="71"/>
      <c r="P455" s="104"/>
      <c r="Q455" s="46"/>
      <c r="R455" s="46"/>
      <c r="S455" s="46"/>
      <c r="T455" s="46"/>
    </row>
    <row r="456" spans="1:20" hidden="1" x14ac:dyDescent="0.25">
      <c r="A456" s="87"/>
      <c r="B456" s="81"/>
      <c r="C456" s="69"/>
      <c r="D456" s="69"/>
      <c r="E456" s="142">
        <v>2</v>
      </c>
      <c r="F456" s="143" t="s">
        <v>57</v>
      </c>
      <c r="G456" s="143" t="s">
        <v>57</v>
      </c>
      <c r="H456" s="143" t="s">
        <v>57</v>
      </c>
      <c r="I456" s="143" t="s">
        <v>57</v>
      </c>
      <c r="J456" s="143" t="s">
        <v>57</v>
      </c>
      <c r="K456" s="143" t="s">
        <v>57</v>
      </c>
      <c r="L456" s="143" t="s">
        <v>57</v>
      </c>
      <c r="M456" s="143" t="s">
        <v>57</v>
      </c>
      <c r="N456" s="143" t="s">
        <v>57</v>
      </c>
      <c r="O456" s="72"/>
      <c r="P456" s="104"/>
      <c r="Q456" s="46"/>
      <c r="R456" s="46"/>
      <c r="S456" s="46"/>
      <c r="T456" s="46"/>
    </row>
    <row r="457" spans="1:20" ht="15.75" customHeight="1" x14ac:dyDescent="0.25">
      <c r="A457" s="85" t="s">
        <v>48</v>
      </c>
      <c r="B457" s="76" t="s">
        <v>163</v>
      </c>
      <c r="C457" s="88" t="s">
        <v>279</v>
      </c>
      <c r="D457" s="16" t="s">
        <v>3</v>
      </c>
      <c r="E457" s="18">
        <f>SUM(F457:N457)</f>
        <v>48570</v>
      </c>
      <c r="F457" s="82">
        <f>SUM(F458:F460)</f>
        <v>48570</v>
      </c>
      <c r="G457" s="83"/>
      <c r="H457" s="83"/>
      <c r="I457" s="83"/>
      <c r="J457" s="84"/>
      <c r="K457" s="18">
        <f>SUM(K458:K460)</f>
        <v>0</v>
      </c>
      <c r="L457" s="18">
        <f>SUM(L458:L460)</f>
        <v>0</v>
      </c>
      <c r="M457" s="18">
        <f t="shared" ref="M457:N457" si="104">SUM(M458:M460)</f>
        <v>0</v>
      </c>
      <c r="N457" s="18">
        <f t="shared" si="104"/>
        <v>0</v>
      </c>
      <c r="O457" s="70" t="s">
        <v>29</v>
      </c>
      <c r="P457" s="104"/>
      <c r="Q457" s="46"/>
      <c r="R457" s="46"/>
      <c r="S457" s="46"/>
      <c r="T457" s="46"/>
    </row>
    <row r="458" spans="1:20" ht="31.5" hidden="1" customHeight="1" outlineLevel="1" x14ac:dyDescent="0.25">
      <c r="A458" s="86"/>
      <c r="B458" s="76"/>
      <c r="C458" s="88"/>
      <c r="D458" s="19" t="s">
        <v>19</v>
      </c>
      <c r="E458" s="18">
        <f t="shared" ref="E458" si="105">SUM(F458:N458)</f>
        <v>0</v>
      </c>
      <c r="F458" s="73">
        <v>0</v>
      </c>
      <c r="G458" s="74"/>
      <c r="H458" s="74"/>
      <c r="I458" s="74"/>
      <c r="J458" s="75"/>
      <c r="K458" s="20">
        <v>0</v>
      </c>
      <c r="L458" s="20">
        <v>0</v>
      </c>
      <c r="M458" s="23">
        <v>0</v>
      </c>
      <c r="N458" s="23">
        <v>0</v>
      </c>
      <c r="O458" s="71"/>
      <c r="P458" s="104"/>
      <c r="Q458" s="46"/>
      <c r="R458" s="46"/>
      <c r="S458" s="46"/>
      <c r="T458" s="46"/>
    </row>
    <row r="459" spans="1:20" ht="30" customHeight="1" collapsed="1" x14ac:dyDescent="0.25">
      <c r="A459" s="86"/>
      <c r="B459" s="76"/>
      <c r="C459" s="88"/>
      <c r="D459" s="19" t="s">
        <v>15</v>
      </c>
      <c r="E459" s="18">
        <f>SUM(F459:N459)</f>
        <v>24285</v>
      </c>
      <c r="F459" s="73">
        <v>24285</v>
      </c>
      <c r="G459" s="74"/>
      <c r="H459" s="74"/>
      <c r="I459" s="74"/>
      <c r="J459" s="75"/>
      <c r="K459" s="20">
        <v>0</v>
      </c>
      <c r="L459" s="20">
        <v>0</v>
      </c>
      <c r="M459" s="23">
        <v>0</v>
      </c>
      <c r="N459" s="23">
        <v>0</v>
      </c>
      <c r="O459" s="71"/>
      <c r="P459" s="104"/>
      <c r="Q459" s="46"/>
      <c r="R459" s="46"/>
      <c r="S459" s="46"/>
      <c r="T459" s="46"/>
    </row>
    <row r="460" spans="1:20" ht="47.25" x14ac:dyDescent="0.25">
      <c r="A460" s="86"/>
      <c r="B460" s="76"/>
      <c r="C460" s="88"/>
      <c r="D460" s="19" t="s">
        <v>5</v>
      </c>
      <c r="E460" s="18">
        <f>SUM(F460:N460)</f>
        <v>24285</v>
      </c>
      <c r="F460" s="73">
        <v>24285</v>
      </c>
      <c r="G460" s="74"/>
      <c r="H460" s="74"/>
      <c r="I460" s="74"/>
      <c r="J460" s="75"/>
      <c r="K460" s="20">
        <v>0</v>
      </c>
      <c r="L460" s="20">
        <f>24285-24285</f>
        <v>0</v>
      </c>
      <c r="M460" s="23">
        <v>0</v>
      </c>
      <c r="N460" s="23">
        <v>0</v>
      </c>
      <c r="O460" s="71"/>
      <c r="P460" s="104"/>
      <c r="Q460" s="119"/>
      <c r="R460" s="119"/>
      <c r="S460" s="46"/>
      <c r="T460" s="46"/>
    </row>
    <row r="461" spans="1:20" x14ac:dyDescent="0.25">
      <c r="A461" s="86"/>
      <c r="B461" s="79" t="s">
        <v>180</v>
      </c>
      <c r="C461" s="67" t="s">
        <v>57</v>
      </c>
      <c r="D461" s="67" t="s">
        <v>57</v>
      </c>
      <c r="E461" s="59" t="s">
        <v>58</v>
      </c>
      <c r="F461" s="59" t="s">
        <v>258</v>
      </c>
      <c r="G461" s="63" t="s">
        <v>139</v>
      </c>
      <c r="H461" s="64"/>
      <c r="I461" s="64"/>
      <c r="J461" s="65"/>
      <c r="K461" s="66" t="s">
        <v>36</v>
      </c>
      <c r="L461" s="66" t="s">
        <v>245</v>
      </c>
      <c r="M461" s="59" t="s">
        <v>247</v>
      </c>
      <c r="N461" s="59" t="s">
        <v>248</v>
      </c>
      <c r="O461" s="71"/>
      <c r="P461" s="129"/>
      <c r="Q461" s="119"/>
      <c r="R461" s="119"/>
      <c r="S461" s="46"/>
      <c r="T461" s="46"/>
    </row>
    <row r="462" spans="1:20" ht="31.5" x14ac:dyDescent="0.25">
      <c r="A462" s="86"/>
      <c r="B462" s="80"/>
      <c r="C462" s="68"/>
      <c r="D462" s="68"/>
      <c r="E462" s="60"/>
      <c r="F462" s="60"/>
      <c r="G462" s="21" t="s">
        <v>127</v>
      </c>
      <c r="H462" s="21" t="s">
        <v>132</v>
      </c>
      <c r="I462" s="21" t="s">
        <v>128</v>
      </c>
      <c r="J462" s="21" t="s">
        <v>129</v>
      </c>
      <c r="K462" s="66"/>
      <c r="L462" s="66"/>
      <c r="M462" s="60"/>
      <c r="N462" s="60"/>
      <c r="O462" s="71"/>
      <c r="P462" s="129"/>
      <c r="Q462" s="46"/>
      <c r="R462" s="46"/>
      <c r="S462" s="46"/>
      <c r="T462" s="46"/>
    </row>
    <row r="463" spans="1:20" ht="21.75" customHeight="1" x14ac:dyDescent="0.25">
      <c r="A463" s="87"/>
      <c r="B463" s="81"/>
      <c r="C463" s="69"/>
      <c r="D463" s="69"/>
      <c r="E463" s="142">
        <v>4</v>
      </c>
      <c r="F463" s="170" t="s">
        <v>223</v>
      </c>
      <c r="G463" s="170" t="s">
        <v>57</v>
      </c>
      <c r="H463" s="170" t="s">
        <v>57</v>
      </c>
      <c r="I463" s="170" t="s">
        <v>57</v>
      </c>
      <c r="J463" s="170" t="s">
        <v>223</v>
      </c>
      <c r="K463" s="22" t="s">
        <v>57</v>
      </c>
      <c r="L463" s="22" t="s">
        <v>57</v>
      </c>
      <c r="M463" s="22" t="s">
        <v>57</v>
      </c>
      <c r="N463" s="22" t="s">
        <v>57</v>
      </c>
      <c r="O463" s="72"/>
      <c r="P463" s="104"/>
      <c r="Q463" s="46"/>
      <c r="R463" s="46"/>
      <c r="S463" s="46"/>
      <c r="T463" s="46"/>
    </row>
    <row r="464" spans="1:20" ht="15.75" customHeight="1" x14ac:dyDescent="0.25">
      <c r="A464" s="85" t="s">
        <v>162</v>
      </c>
      <c r="B464" s="79" t="s">
        <v>228</v>
      </c>
      <c r="C464" s="77" t="s">
        <v>279</v>
      </c>
      <c r="D464" s="16" t="s">
        <v>3</v>
      </c>
      <c r="E464" s="18">
        <f>SUM(F464:N464)</f>
        <v>44501.77115</v>
      </c>
      <c r="F464" s="82">
        <f>SUM(F467+F468)</f>
        <v>8900.3542300000008</v>
      </c>
      <c r="G464" s="83"/>
      <c r="H464" s="83"/>
      <c r="I464" s="83"/>
      <c r="J464" s="84"/>
      <c r="K464" s="18">
        <f>K467+K468</f>
        <v>8900.3542300000008</v>
      </c>
      <c r="L464" s="18">
        <f>L467+L468</f>
        <v>8900.3542300000008</v>
      </c>
      <c r="M464" s="18">
        <f t="shared" ref="M464:N464" si="106">M467+M468</f>
        <v>8900.3542300000008</v>
      </c>
      <c r="N464" s="18">
        <f t="shared" si="106"/>
        <v>8900.3542300000008</v>
      </c>
      <c r="O464" s="70" t="s">
        <v>29</v>
      </c>
      <c r="P464" s="104"/>
      <c r="Q464" s="46"/>
      <c r="R464" s="46"/>
      <c r="S464" s="46"/>
      <c r="T464" s="46"/>
    </row>
    <row r="465" spans="1:20" ht="31.5" hidden="1" customHeight="1" outlineLevel="1" x14ac:dyDescent="0.25">
      <c r="A465" s="86"/>
      <c r="B465" s="80"/>
      <c r="C465" s="90"/>
      <c r="D465" s="19" t="s">
        <v>19</v>
      </c>
      <c r="E465" s="18">
        <f t="shared" ref="E465:E468" si="107">SUM(F465:N465)</f>
        <v>0</v>
      </c>
      <c r="F465" s="73">
        <v>0</v>
      </c>
      <c r="G465" s="74"/>
      <c r="H465" s="74"/>
      <c r="I465" s="74"/>
      <c r="J465" s="75"/>
      <c r="K465" s="20">
        <v>0</v>
      </c>
      <c r="L465" s="20">
        <v>0</v>
      </c>
      <c r="M465" s="23">
        <v>0</v>
      </c>
      <c r="N465" s="23">
        <v>0</v>
      </c>
      <c r="O465" s="71"/>
      <c r="P465" s="104"/>
      <c r="Q465" s="46"/>
      <c r="R465" s="46"/>
      <c r="S465" s="46"/>
      <c r="T465" s="46"/>
    </row>
    <row r="466" spans="1:20" ht="31.5" hidden="1" customHeight="1" x14ac:dyDescent="0.25">
      <c r="A466" s="86"/>
      <c r="B466" s="80"/>
      <c r="C466" s="90"/>
      <c r="D466" s="19" t="s">
        <v>15</v>
      </c>
      <c r="E466" s="18">
        <f t="shared" si="107"/>
        <v>0</v>
      </c>
      <c r="F466" s="73">
        <v>0</v>
      </c>
      <c r="G466" s="74"/>
      <c r="H466" s="74"/>
      <c r="I466" s="74"/>
      <c r="J466" s="75"/>
      <c r="K466" s="20">
        <v>0</v>
      </c>
      <c r="L466" s="20">
        <v>0</v>
      </c>
      <c r="M466" s="23">
        <v>0</v>
      </c>
      <c r="N466" s="23">
        <v>0</v>
      </c>
      <c r="O466" s="71"/>
      <c r="P466" s="104"/>
      <c r="Q466" s="46"/>
      <c r="R466" s="46"/>
      <c r="S466" s="46"/>
      <c r="T466" s="46"/>
    </row>
    <row r="467" spans="1:20" ht="47.25" x14ac:dyDescent="0.25">
      <c r="A467" s="86"/>
      <c r="B467" s="80"/>
      <c r="C467" s="90"/>
      <c r="D467" s="19" t="s">
        <v>5</v>
      </c>
      <c r="E467" s="18">
        <f t="shared" si="107"/>
        <v>0</v>
      </c>
      <c r="F467" s="73">
        <v>0</v>
      </c>
      <c r="G467" s="74"/>
      <c r="H467" s="74"/>
      <c r="I467" s="74"/>
      <c r="J467" s="75"/>
      <c r="K467" s="20">
        <v>0</v>
      </c>
      <c r="L467" s="20">
        <v>0</v>
      </c>
      <c r="M467" s="23">
        <v>0</v>
      </c>
      <c r="N467" s="23">
        <v>0</v>
      </c>
      <c r="O467" s="71"/>
      <c r="P467" s="111"/>
      <c r="Q467" s="46"/>
      <c r="R467" s="46"/>
      <c r="S467" s="46"/>
      <c r="T467" s="46"/>
    </row>
    <row r="468" spans="1:20" ht="15.75" x14ac:dyDescent="0.25">
      <c r="A468" s="86"/>
      <c r="B468" s="81"/>
      <c r="C468" s="78"/>
      <c r="D468" s="58" t="s">
        <v>16</v>
      </c>
      <c r="E468" s="18">
        <f t="shared" si="107"/>
        <v>44501.77115</v>
      </c>
      <c r="F468" s="73">
        <v>8900.3542300000008</v>
      </c>
      <c r="G468" s="74"/>
      <c r="H468" s="74"/>
      <c r="I468" s="74"/>
      <c r="J468" s="75"/>
      <c r="K468" s="20">
        <v>8900.3542300000008</v>
      </c>
      <c r="L468" s="20">
        <v>8900.3542300000008</v>
      </c>
      <c r="M468" s="20">
        <v>8900.3542300000008</v>
      </c>
      <c r="N468" s="20">
        <v>8900.3542300000008</v>
      </c>
      <c r="O468" s="71"/>
      <c r="P468" s="111"/>
      <c r="Q468" s="46"/>
      <c r="R468" s="46"/>
      <c r="S468" s="46"/>
      <c r="T468" s="46"/>
    </row>
    <row r="469" spans="1:20" ht="15.75" x14ac:dyDescent="0.25">
      <c r="A469" s="86"/>
      <c r="B469" s="79" t="s">
        <v>229</v>
      </c>
      <c r="C469" s="67" t="s">
        <v>57</v>
      </c>
      <c r="D469" s="67" t="s">
        <v>57</v>
      </c>
      <c r="E469" s="59" t="s">
        <v>58</v>
      </c>
      <c r="F469" s="59" t="s">
        <v>258</v>
      </c>
      <c r="G469" s="63" t="s">
        <v>139</v>
      </c>
      <c r="H469" s="64"/>
      <c r="I469" s="64"/>
      <c r="J469" s="65"/>
      <c r="K469" s="66" t="s">
        <v>36</v>
      </c>
      <c r="L469" s="66" t="s">
        <v>245</v>
      </c>
      <c r="M469" s="59" t="s">
        <v>247</v>
      </c>
      <c r="N469" s="59" t="s">
        <v>248</v>
      </c>
      <c r="O469" s="71"/>
      <c r="P469" s="111"/>
      <c r="Q469" s="46"/>
      <c r="R469" s="46"/>
      <c r="S469" s="46"/>
      <c r="T469" s="46"/>
    </row>
    <row r="470" spans="1:20" ht="31.5" customHeight="1" x14ac:dyDescent="0.25">
      <c r="A470" s="86"/>
      <c r="B470" s="80"/>
      <c r="C470" s="68"/>
      <c r="D470" s="68"/>
      <c r="E470" s="60"/>
      <c r="F470" s="60"/>
      <c r="G470" s="21" t="s">
        <v>127</v>
      </c>
      <c r="H470" s="21" t="s">
        <v>132</v>
      </c>
      <c r="I470" s="21" t="s">
        <v>128</v>
      </c>
      <c r="J470" s="21" t="s">
        <v>129</v>
      </c>
      <c r="K470" s="66"/>
      <c r="L470" s="66"/>
      <c r="M470" s="60"/>
      <c r="N470" s="60"/>
      <c r="O470" s="71"/>
      <c r="P470" s="130"/>
      <c r="Q470" s="119"/>
      <c r="R470" s="119"/>
      <c r="S470" s="46"/>
      <c r="T470" s="46"/>
    </row>
    <row r="471" spans="1:20" ht="41.25" customHeight="1" x14ac:dyDescent="0.25">
      <c r="A471" s="87"/>
      <c r="B471" s="81"/>
      <c r="C471" s="69"/>
      <c r="D471" s="69"/>
      <c r="E471" s="171" t="s">
        <v>57</v>
      </c>
      <c r="F471" s="170" t="s">
        <v>57</v>
      </c>
      <c r="G471" s="170" t="s">
        <v>57</v>
      </c>
      <c r="H471" s="170" t="s">
        <v>57</v>
      </c>
      <c r="I471" s="170" t="s">
        <v>57</v>
      </c>
      <c r="J471" s="170" t="s">
        <v>57</v>
      </c>
      <c r="K471" s="170" t="s">
        <v>57</v>
      </c>
      <c r="L471" s="170" t="s">
        <v>57</v>
      </c>
      <c r="M471" s="170" t="s">
        <v>57</v>
      </c>
      <c r="N471" s="170" t="s">
        <v>57</v>
      </c>
      <c r="O471" s="72"/>
      <c r="P471" s="130"/>
      <c r="Q471" s="119"/>
      <c r="R471" s="119"/>
      <c r="S471" s="46"/>
      <c r="T471" s="46"/>
    </row>
    <row r="472" spans="1:20" ht="17.25" hidden="1" customHeight="1" x14ac:dyDescent="0.25">
      <c r="A472" s="85" t="s">
        <v>314</v>
      </c>
      <c r="B472" s="79" t="s">
        <v>322</v>
      </c>
      <c r="C472" s="77" t="s">
        <v>279</v>
      </c>
      <c r="D472" s="16" t="s">
        <v>3</v>
      </c>
      <c r="E472" s="18">
        <f>SUM(F472:N472)</f>
        <v>0</v>
      </c>
      <c r="F472" s="82">
        <f>SUM(F473:J476)</f>
        <v>0</v>
      </c>
      <c r="G472" s="83"/>
      <c r="H472" s="83"/>
      <c r="I472" s="83"/>
      <c r="J472" s="84"/>
      <c r="K472" s="18">
        <f>SUM(K473:K476)</f>
        <v>0</v>
      </c>
      <c r="L472" s="18">
        <f>SUM(L473:L476)</f>
        <v>0</v>
      </c>
      <c r="M472" s="18">
        <f t="shared" ref="M472:N472" si="108">SUM(M473:M476)</f>
        <v>0</v>
      </c>
      <c r="N472" s="18">
        <f t="shared" si="108"/>
        <v>0</v>
      </c>
      <c r="O472" s="70" t="s">
        <v>29</v>
      </c>
      <c r="P472" s="117"/>
      <c r="Q472" s="117"/>
      <c r="R472" s="117"/>
      <c r="S472" s="46"/>
      <c r="T472" s="46"/>
    </row>
    <row r="473" spans="1:20" ht="31.5" hidden="1" x14ac:dyDescent="0.25">
      <c r="A473" s="86"/>
      <c r="B473" s="80"/>
      <c r="C473" s="90"/>
      <c r="D473" s="19" t="s">
        <v>19</v>
      </c>
      <c r="E473" s="18">
        <f t="shared" ref="E473:E476" si="109">SUM(F473:N473)</f>
        <v>0</v>
      </c>
      <c r="F473" s="73">
        <v>0</v>
      </c>
      <c r="G473" s="74"/>
      <c r="H473" s="74"/>
      <c r="I473" s="74"/>
      <c r="J473" s="75"/>
      <c r="K473" s="20">
        <v>0</v>
      </c>
      <c r="L473" s="20">
        <v>0</v>
      </c>
      <c r="M473" s="23">
        <v>0</v>
      </c>
      <c r="N473" s="23">
        <v>0</v>
      </c>
      <c r="O473" s="71"/>
      <c r="P473" s="117"/>
      <c r="Q473" s="117"/>
      <c r="R473" s="117"/>
      <c r="S473" s="46"/>
      <c r="T473" s="46"/>
    </row>
    <row r="474" spans="1:20" ht="31.5" hidden="1" x14ac:dyDescent="0.25">
      <c r="A474" s="86"/>
      <c r="B474" s="80"/>
      <c r="C474" s="90"/>
      <c r="D474" s="19" t="s">
        <v>15</v>
      </c>
      <c r="E474" s="18">
        <f t="shared" si="109"/>
        <v>0</v>
      </c>
      <c r="F474" s="73">
        <v>0</v>
      </c>
      <c r="G474" s="74"/>
      <c r="H474" s="74"/>
      <c r="I474" s="74"/>
      <c r="J474" s="75"/>
      <c r="K474" s="20">
        <v>0</v>
      </c>
      <c r="L474" s="20">
        <v>0</v>
      </c>
      <c r="M474" s="23">
        <v>0</v>
      </c>
      <c r="N474" s="23">
        <v>0</v>
      </c>
      <c r="O474" s="71"/>
      <c r="P474" s="117"/>
      <c r="Q474" s="117"/>
      <c r="R474" s="117"/>
      <c r="S474" s="46"/>
      <c r="T474" s="46"/>
    </row>
    <row r="475" spans="1:20" ht="47.25" hidden="1" x14ac:dyDescent="0.25">
      <c r="A475" s="86"/>
      <c r="B475" s="80"/>
      <c r="C475" s="90"/>
      <c r="D475" s="19" t="s">
        <v>5</v>
      </c>
      <c r="E475" s="18">
        <f t="shared" si="109"/>
        <v>0</v>
      </c>
      <c r="F475" s="73">
        <v>0</v>
      </c>
      <c r="G475" s="74"/>
      <c r="H475" s="74"/>
      <c r="I475" s="74"/>
      <c r="J475" s="75"/>
      <c r="K475" s="20">
        <v>0</v>
      </c>
      <c r="L475" s="20">
        <v>0</v>
      </c>
      <c r="M475" s="23">
        <v>0</v>
      </c>
      <c r="N475" s="23">
        <v>0</v>
      </c>
      <c r="O475" s="72"/>
      <c r="P475" s="117"/>
      <c r="Q475" s="117"/>
      <c r="R475" s="117"/>
      <c r="S475" s="46"/>
      <c r="T475" s="46"/>
    </row>
    <row r="476" spans="1:20" ht="17.25" hidden="1" customHeight="1" x14ac:dyDescent="0.25">
      <c r="A476" s="86"/>
      <c r="B476" s="81"/>
      <c r="C476" s="78"/>
      <c r="D476" s="58" t="s">
        <v>16</v>
      </c>
      <c r="E476" s="18">
        <f t="shared" si="109"/>
        <v>0</v>
      </c>
      <c r="F476" s="73">
        <v>0</v>
      </c>
      <c r="G476" s="74"/>
      <c r="H476" s="74"/>
      <c r="I476" s="74"/>
      <c r="J476" s="75"/>
      <c r="K476" s="20">
        <v>0</v>
      </c>
      <c r="L476" s="20">
        <v>0</v>
      </c>
      <c r="M476" s="23">
        <v>0</v>
      </c>
      <c r="N476" s="23">
        <v>0</v>
      </c>
      <c r="O476" s="199"/>
      <c r="P476" s="117"/>
      <c r="Q476" s="117"/>
      <c r="R476" s="117"/>
      <c r="S476" s="46"/>
      <c r="T476" s="46"/>
    </row>
    <row r="477" spans="1:20" ht="17.25" hidden="1" customHeight="1" x14ac:dyDescent="0.25">
      <c r="A477" s="86"/>
      <c r="B477" s="79" t="s">
        <v>315</v>
      </c>
      <c r="C477" s="67" t="s">
        <v>57</v>
      </c>
      <c r="D477" s="67" t="s">
        <v>57</v>
      </c>
      <c r="E477" s="59" t="s">
        <v>58</v>
      </c>
      <c r="F477" s="59" t="s">
        <v>258</v>
      </c>
      <c r="G477" s="63" t="s">
        <v>139</v>
      </c>
      <c r="H477" s="64"/>
      <c r="I477" s="64"/>
      <c r="J477" s="65"/>
      <c r="K477" s="66" t="s">
        <v>36</v>
      </c>
      <c r="L477" s="66" t="s">
        <v>245</v>
      </c>
      <c r="M477" s="59" t="s">
        <v>247</v>
      </c>
      <c r="N477" s="59" t="s">
        <v>248</v>
      </c>
      <c r="O477" s="70"/>
      <c r="P477" s="117"/>
      <c r="Q477" s="117"/>
      <c r="R477" s="117"/>
      <c r="S477" s="46"/>
      <c r="T477" s="46"/>
    </row>
    <row r="478" spans="1:20" ht="31.5" hidden="1" x14ac:dyDescent="0.25">
      <c r="A478" s="86"/>
      <c r="B478" s="80"/>
      <c r="C478" s="68"/>
      <c r="D478" s="68"/>
      <c r="E478" s="60"/>
      <c r="F478" s="60"/>
      <c r="G478" s="21" t="s">
        <v>127</v>
      </c>
      <c r="H478" s="21" t="s">
        <v>132</v>
      </c>
      <c r="I478" s="21" t="s">
        <v>128</v>
      </c>
      <c r="J478" s="21" t="s">
        <v>129</v>
      </c>
      <c r="K478" s="66"/>
      <c r="L478" s="66"/>
      <c r="M478" s="60"/>
      <c r="N478" s="60"/>
      <c r="O478" s="71"/>
      <c r="P478" s="117"/>
      <c r="Q478" s="117"/>
      <c r="R478" s="117"/>
      <c r="S478" s="46"/>
      <c r="T478" s="46"/>
    </row>
    <row r="479" spans="1:20" ht="16.5" hidden="1" customHeight="1" x14ac:dyDescent="0.25">
      <c r="A479" s="87"/>
      <c r="B479" s="81"/>
      <c r="C479" s="69"/>
      <c r="D479" s="69"/>
      <c r="E479" s="142">
        <v>4</v>
      </c>
      <c r="F479" s="170" t="s">
        <v>223</v>
      </c>
      <c r="G479" s="170" t="s">
        <v>57</v>
      </c>
      <c r="H479" s="170" t="s">
        <v>57</v>
      </c>
      <c r="I479" s="170" t="s">
        <v>57</v>
      </c>
      <c r="J479" s="170" t="s">
        <v>223</v>
      </c>
      <c r="K479" s="22" t="s">
        <v>57</v>
      </c>
      <c r="L479" s="22" t="s">
        <v>57</v>
      </c>
      <c r="M479" s="22" t="s">
        <v>57</v>
      </c>
      <c r="N479" s="22" t="s">
        <v>57</v>
      </c>
      <c r="O479" s="72"/>
      <c r="P479" s="117"/>
      <c r="Q479" s="117"/>
      <c r="R479" s="117"/>
      <c r="S479" s="46"/>
      <c r="T479" s="46"/>
    </row>
    <row r="480" spans="1:20" ht="15.75" hidden="1" customHeight="1" x14ac:dyDescent="0.25">
      <c r="A480" s="95">
        <v>3</v>
      </c>
      <c r="B480" s="89" t="s">
        <v>90</v>
      </c>
      <c r="C480" s="95" t="s">
        <v>167</v>
      </c>
      <c r="D480" s="16" t="s">
        <v>3</v>
      </c>
      <c r="E480" s="18">
        <f>SUM(F480:N480)</f>
        <v>0</v>
      </c>
      <c r="F480" s="82">
        <f>F481+F482+F483</f>
        <v>0</v>
      </c>
      <c r="G480" s="83"/>
      <c r="H480" s="83"/>
      <c r="I480" s="83"/>
      <c r="J480" s="84"/>
      <c r="K480" s="18">
        <f>SUM(K481:K483)</f>
        <v>0</v>
      </c>
      <c r="L480" s="18">
        <f>SUM(L481:L483)</f>
        <v>0</v>
      </c>
      <c r="M480" s="17">
        <f>M481+M482+M483</f>
        <v>0</v>
      </c>
      <c r="N480" s="17">
        <f>N481+N482+N483</f>
        <v>0</v>
      </c>
      <c r="O480" s="70" t="s">
        <v>18</v>
      </c>
      <c r="P480" s="104"/>
      <c r="Q480" s="46"/>
      <c r="R480" s="46"/>
      <c r="S480" s="46"/>
      <c r="T480" s="46"/>
    </row>
    <row r="481" spans="1:20" ht="31.5" hidden="1" x14ac:dyDescent="0.25">
      <c r="A481" s="95"/>
      <c r="B481" s="89"/>
      <c r="C481" s="95"/>
      <c r="D481" s="16" t="s">
        <v>19</v>
      </c>
      <c r="E481" s="18">
        <f t="shared" ref="E481:E487" si="110">SUM(F481:N481)</f>
        <v>0</v>
      </c>
      <c r="F481" s="82">
        <f>F485+J492+J499</f>
        <v>0</v>
      </c>
      <c r="G481" s="83"/>
      <c r="H481" s="83"/>
      <c r="I481" s="83"/>
      <c r="J481" s="84"/>
      <c r="K481" s="18">
        <f t="shared" ref="K481:L483" si="111">K485+K492+K499</f>
        <v>0</v>
      </c>
      <c r="L481" s="18">
        <f t="shared" si="111"/>
        <v>0</v>
      </c>
      <c r="M481" s="17">
        <f t="shared" ref="M481:N483" si="112">M485+M492+M499</f>
        <v>0</v>
      </c>
      <c r="N481" s="17">
        <f t="shared" si="112"/>
        <v>0</v>
      </c>
      <c r="O481" s="71"/>
      <c r="P481" s="104"/>
      <c r="Q481" s="46"/>
      <c r="R481" s="46"/>
      <c r="S481" s="46"/>
      <c r="T481" s="46"/>
    </row>
    <row r="482" spans="1:20" ht="31.5" hidden="1" x14ac:dyDescent="0.25">
      <c r="A482" s="95"/>
      <c r="B482" s="89"/>
      <c r="C482" s="95"/>
      <c r="D482" s="16" t="s">
        <v>15</v>
      </c>
      <c r="E482" s="18">
        <f t="shared" si="110"/>
        <v>0</v>
      </c>
      <c r="F482" s="82">
        <f>F486+F493+J500</f>
        <v>0</v>
      </c>
      <c r="G482" s="83"/>
      <c r="H482" s="83"/>
      <c r="I482" s="83"/>
      <c r="J482" s="84"/>
      <c r="K482" s="18">
        <f t="shared" si="111"/>
        <v>0</v>
      </c>
      <c r="L482" s="18">
        <f t="shared" si="111"/>
        <v>0</v>
      </c>
      <c r="M482" s="17">
        <f t="shared" si="112"/>
        <v>0</v>
      </c>
      <c r="N482" s="17">
        <f t="shared" si="112"/>
        <v>0</v>
      </c>
      <c r="O482" s="71"/>
      <c r="P482" s="104"/>
      <c r="Q482" s="46"/>
      <c r="R482" s="46"/>
      <c r="S482" s="46"/>
      <c r="T482" s="46"/>
    </row>
    <row r="483" spans="1:20" ht="63" hidden="1" x14ac:dyDescent="0.25">
      <c r="A483" s="95"/>
      <c r="B483" s="89"/>
      <c r="C483" s="95"/>
      <c r="D483" s="16" t="s">
        <v>5</v>
      </c>
      <c r="E483" s="18">
        <f t="shared" si="110"/>
        <v>0</v>
      </c>
      <c r="F483" s="82">
        <f>F487+F494+F501</f>
        <v>0</v>
      </c>
      <c r="G483" s="83"/>
      <c r="H483" s="83"/>
      <c r="I483" s="83"/>
      <c r="J483" s="84"/>
      <c r="K483" s="18">
        <f t="shared" si="111"/>
        <v>0</v>
      </c>
      <c r="L483" s="18">
        <f t="shared" si="111"/>
        <v>0</v>
      </c>
      <c r="M483" s="17">
        <f t="shared" si="112"/>
        <v>0</v>
      </c>
      <c r="N483" s="17">
        <f t="shared" si="112"/>
        <v>0</v>
      </c>
      <c r="O483" s="72"/>
      <c r="P483" s="104"/>
      <c r="Q483" s="46"/>
      <c r="R483" s="46"/>
      <c r="S483" s="46"/>
      <c r="T483" s="46"/>
    </row>
    <row r="484" spans="1:20" ht="15.75" hidden="1" customHeight="1" x14ac:dyDescent="0.25">
      <c r="A484" s="146" t="s">
        <v>22</v>
      </c>
      <c r="B484" s="76" t="s">
        <v>91</v>
      </c>
      <c r="C484" s="88" t="s">
        <v>167</v>
      </c>
      <c r="D484" s="16" t="s">
        <v>3</v>
      </c>
      <c r="E484" s="18">
        <f t="shared" si="110"/>
        <v>0</v>
      </c>
      <c r="F484" s="82">
        <f>SUM(J485:J487)</f>
        <v>0</v>
      </c>
      <c r="G484" s="83"/>
      <c r="H484" s="83"/>
      <c r="I484" s="83"/>
      <c r="J484" s="84"/>
      <c r="K484" s="18">
        <f>SUM(K485:K487)</f>
        <v>0</v>
      </c>
      <c r="L484" s="18">
        <f>SUM(L485:L487)</f>
        <v>0</v>
      </c>
      <c r="M484" s="17">
        <f>M485+M486+M487</f>
        <v>0</v>
      </c>
      <c r="N484" s="17">
        <f>N485+N486+N487</f>
        <v>0</v>
      </c>
      <c r="O484" s="70" t="s">
        <v>29</v>
      </c>
      <c r="P484" s="104"/>
      <c r="Q484" s="46"/>
      <c r="R484" s="46"/>
      <c r="S484" s="46"/>
      <c r="T484" s="46"/>
    </row>
    <row r="485" spans="1:20" ht="31.5" hidden="1" x14ac:dyDescent="0.25">
      <c r="A485" s="147"/>
      <c r="B485" s="76"/>
      <c r="C485" s="88"/>
      <c r="D485" s="19" t="s">
        <v>19</v>
      </c>
      <c r="E485" s="18">
        <f t="shared" si="110"/>
        <v>0</v>
      </c>
      <c r="F485" s="73">
        <v>0</v>
      </c>
      <c r="G485" s="74"/>
      <c r="H485" s="74"/>
      <c r="I485" s="74"/>
      <c r="J485" s="75"/>
      <c r="K485" s="20">
        <v>0</v>
      </c>
      <c r="L485" s="20">
        <v>0</v>
      </c>
      <c r="M485" s="23">
        <v>0</v>
      </c>
      <c r="N485" s="23">
        <v>0</v>
      </c>
      <c r="O485" s="71"/>
      <c r="P485" s="104"/>
      <c r="Q485" s="46"/>
      <c r="R485" s="46"/>
      <c r="S485" s="46"/>
      <c r="T485" s="46"/>
    </row>
    <row r="486" spans="1:20" ht="31.5" hidden="1" x14ac:dyDescent="0.25">
      <c r="A486" s="147"/>
      <c r="B486" s="76"/>
      <c r="C486" s="88"/>
      <c r="D486" s="19" t="s">
        <v>15</v>
      </c>
      <c r="E486" s="18">
        <f t="shared" si="110"/>
        <v>0</v>
      </c>
      <c r="F486" s="73">
        <v>0</v>
      </c>
      <c r="G486" s="74"/>
      <c r="H486" s="74"/>
      <c r="I486" s="74"/>
      <c r="J486" s="75"/>
      <c r="K486" s="20">
        <v>0</v>
      </c>
      <c r="L486" s="20">
        <v>0</v>
      </c>
      <c r="M486" s="23">
        <v>0</v>
      </c>
      <c r="N486" s="23">
        <v>0</v>
      </c>
      <c r="O486" s="71"/>
      <c r="P486" s="104"/>
      <c r="Q486" s="46"/>
      <c r="R486" s="46"/>
      <c r="S486" s="46"/>
      <c r="T486" s="46"/>
    </row>
    <row r="487" spans="1:20" ht="47.25" hidden="1" x14ac:dyDescent="0.25">
      <c r="A487" s="147"/>
      <c r="B487" s="76"/>
      <c r="C487" s="88"/>
      <c r="D487" s="19" t="s">
        <v>5</v>
      </c>
      <c r="E487" s="18">
        <f t="shared" si="110"/>
        <v>0</v>
      </c>
      <c r="F487" s="73">
        <v>0</v>
      </c>
      <c r="G487" s="74"/>
      <c r="H487" s="74"/>
      <c r="I487" s="74"/>
      <c r="J487" s="75"/>
      <c r="K487" s="20">
        <v>0</v>
      </c>
      <c r="L487" s="20">
        <v>0</v>
      </c>
      <c r="M487" s="23">
        <v>0</v>
      </c>
      <c r="N487" s="23">
        <v>0</v>
      </c>
      <c r="O487" s="71"/>
      <c r="P487" s="104"/>
      <c r="Q487" s="46"/>
      <c r="R487" s="46"/>
      <c r="S487" s="46"/>
      <c r="T487" s="46"/>
    </row>
    <row r="488" spans="1:20" hidden="1" x14ac:dyDescent="0.25">
      <c r="A488" s="147"/>
      <c r="B488" s="79" t="s">
        <v>115</v>
      </c>
      <c r="C488" s="67" t="s">
        <v>57</v>
      </c>
      <c r="D488" s="67" t="s">
        <v>57</v>
      </c>
      <c r="E488" s="59" t="s">
        <v>58</v>
      </c>
      <c r="F488" s="59" t="s">
        <v>257</v>
      </c>
      <c r="G488" s="63" t="s">
        <v>139</v>
      </c>
      <c r="H488" s="64"/>
      <c r="I488" s="64"/>
      <c r="J488" s="65"/>
      <c r="K488" s="66" t="s">
        <v>36</v>
      </c>
      <c r="L488" s="66" t="s">
        <v>245</v>
      </c>
      <c r="M488" s="59" t="s">
        <v>247</v>
      </c>
      <c r="N488" s="59" t="s">
        <v>248</v>
      </c>
      <c r="O488" s="71"/>
      <c r="P488" s="104"/>
      <c r="Q488" s="46"/>
      <c r="R488" s="46"/>
      <c r="S488" s="46"/>
      <c r="T488" s="46"/>
    </row>
    <row r="489" spans="1:20" ht="31.5" hidden="1" x14ac:dyDescent="0.25">
      <c r="A489" s="147"/>
      <c r="B489" s="80"/>
      <c r="C489" s="68"/>
      <c r="D489" s="68"/>
      <c r="E489" s="60"/>
      <c r="F489" s="60"/>
      <c r="G489" s="21" t="s">
        <v>127</v>
      </c>
      <c r="H489" s="21" t="s">
        <v>132</v>
      </c>
      <c r="I489" s="21" t="s">
        <v>128</v>
      </c>
      <c r="J489" s="21" t="s">
        <v>129</v>
      </c>
      <c r="K489" s="66"/>
      <c r="L489" s="66"/>
      <c r="M489" s="60"/>
      <c r="N489" s="60"/>
      <c r="O489" s="71"/>
      <c r="P489" s="104"/>
      <c r="Q489" s="46"/>
      <c r="R489" s="46"/>
      <c r="S489" s="46"/>
      <c r="T489" s="46"/>
    </row>
    <row r="490" spans="1:20" ht="38.25" hidden="1" customHeight="1" x14ac:dyDescent="0.25">
      <c r="A490" s="148"/>
      <c r="B490" s="81"/>
      <c r="C490" s="69"/>
      <c r="D490" s="69"/>
      <c r="E490" s="142">
        <v>1</v>
      </c>
      <c r="F490" s="143" t="s">
        <v>57</v>
      </c>
      <c r="G490" s="143" t="s">
        <v>57</v>
      </c>
      <c r="H490" s="143" t="s">
        <v>57</v>
      </c>
      <c r="I490" s="143" t="s">
        <v>57</v>
      </c>
      <c r="J490" s="143" t="s">
        <v>57</v>
      </c>
      <c r="K490" s="143" t="s">
        <v>57</v>
      </c>
      <c r="L490" s="143" t="s">
        <v>57</v>
      </c>
      <c r="M490" s="143" t="s">
        <v>57</v>
      </c>
      <c r="N490" s="143" t="s">
        <v>57</v>
      </c>
      <c r="O490" s="72"/>
      <c r="P490" s="104"/>
      <c r="Q490" s="46"/>
      <c r="R490" s="46"/>
      <c r="S490" s="46"/>
      <c r="T490" s="46"/>
    </row>
    <row r="491" spans="1:20" ht="15.75" hidden="1" customHeight="1" x14ac:dyDescent="0.25">
      <c r="A491" s="146" t="s">
        <v>43</v>
      </c>
      <c r="B491" s="76" t="s">
        <v>51</v>
      </c>
      <c r="C491" s="88" t="s">
        <v>167</v>
      </c>
      <c r="D491" s="16" t="s">
        <v>3</v>
      </c>
      <c r="E491" s="177">
        <f>SUM(F491:L491)</f>
        <v>0</v>
      </c>
      <c r="F491" s="178">
        <f>SUM(F492:F494)</f>
        <v>0</v>
      </c>
      <c r="G491" s="179"/>
      <c r="H491" s="179"/>
      <c r="I491" s="179"/>
      <c r="J491" s="180"/>
      <c r="K491" s="177">
        <f>SUM(K492:K494)</f>
        <v>0</v>
      </c>
      <c r="L491" s="177">
        <f>SUM(L492:L494)</f>
        <v>0</v>
      </c>
      <c r="M491" s="181">
        <f>SUM(M492:M494)</f>
        <v>0</v>
      </c>
      <c r="N491" s="181">
        <f>SUM(N492:N494)</f>
        <v>0</v>
      </c>
      <c r="O491" s="70" t="s">
        <v>29</v>
      </c>
      <c r="P491" s="104"/>
      <c r="Q491" s="46"/>
      <c r="R491" s="46"/>
      <c r="S491" s="46"/>
      <c r="T491" s="46"/>
    </row>
    <row r="492" spans="1:20" ht="31.5" hidden="1" customHeight="1" outlineLevel="1" x14ac:dyDescent="0.25">
      <c r="A492" s="147"/>
      <c r="B492" s="76"/>
      <c r="C492" s="88"/>
      <c r="D492" s="19" t="s">
        <v>19</v>
      </c>
      <c r="E492" s="177">
        <f>SUM(F492:L492)</f>
        <v>0</v>
      </c>
      <c r="F492" s="182">
        <v>0</v>
      </c>
      <c r="G492" s="183"/>
      <c r="H492" s="183"/>
      <c r="I492" s="183"/>
      <c r="J492" s="184"/>
      <c r="K492" s="185">
        <v>0</v>
      </c>
      <c r="L492" s="185">
        <v>0</v>
      </c>
      <c r="M492" s="186">
        <v>0</v>
      </c>
      <c r="N492" s="186">
        <v>0</v>
      </c>
      <c r="O492" s="71"/>
      <c r="P492" s="104"/>
      <c r="Q492" s="46"/>
      <c r="R492" s="46"/>
      <c r="S492" s="46"/>
      <c r="T492" s="46"/>
    </row>
    <row r="493" spans="1:20" ht="31.5" hidden="1" customHeight="1" x14ac:dyDescent="0.25">
      <c r="A493" s="147"/>
      <c r="B493" s="76"/>
      <c r="C493" s="88"/>
      <c r="D493" s="19" t="s">
        <v>15</v>
      </c>
      <c r="E493" s="177">
        <f>SUM(F493:L493)</f>
        <v>0</v>
      </c>
      <c r="F493" s="182">
        <v>0</v>
      </c>
      <c r="G493" s="183"/>
      <c r="H493" s="183"/>
      <c r="I493" s="183"/>
      <c r="J493" s="184"/>
      <c r="K493" s="185">
        <v>0</v>
      </c>
      <c r="L493" s="185">
        <v>0</v>
      </c>
      <c r="M493" s="186">
        <v>0</v>
      </c>
      <c r="N493" s="186">
        <v>0</v>
      </c>
      <c r="O493" s="71"/>
      <c r="P493" s="104"/>
      <c r="Q493" s="46"/>
      <c r="R493" s="46"/>
      <c r="S493" s="46"/>
      <c r="T493" s="46"/>
    </row>
    <row r="494" spans="1:20" ht="47.25" hidden="1" customHeight="1" x14ac:dyDescent="0.25">
      <c r="A494" s="147"/>
      <c r="B494" s="76"/>
      <c r="C494" s="88"/>
      <c r="D494" s="19" t="s">
        <v>5</v>
      </c>
      <c r="E494" s="177">
        <f>SUM(F494:L494)</f>
        <v>0</v>
      </c>
      <c r="F494" s="182">
        <v>0</v>
      </c>
      <c r="G494" s="183"/>
      <c r="H494" s="183"/>
      <c r="I494" s="183"/>
      <c r="J494" s="184"/>
      <c r="K494" s="185">
        <v>0</v>
      </c>
      <c r="L494" s="185">
        <f>24285-24285</f>
        <v>0</v>
      </c>
      <c r="M494" s="186">
        <v>0</v>
      </c>
      <c r="N494" s="186">
        <v>0</v>
      </c>
      <c r="O494" s="71"/>
      <c r="P494" s="111"/>
      <c r="Q494" s="46"/>
      <c r="R494" s="46"/>
      <c r="S494" s="46"/>
      <c r="T494" s="46"/>
    </row>
    <row r="495" spans="1:20" ht="15.75" hidden="1" customHeight="1" x14ac:dyDescent="0.25">
      <c r="A495" s="147"/>
      <c r="B495" s="79" t="s">
        <v>120</v>
      </c>
      <c r="C495" s="67" t="s">
        <v>57</v>
      </c>
      <c r="D495" s="67" t="s">
        <v>57</v>
      </c>
      <c r="E495" s="59" t="s">
        <v>58</v>
      </c>
      <c r="F495" s="59" t="s">
        <v>181</v>
      </c>
      <c r="G495" s="63" t="s">
        <v>139</v>
      </c>
      <c r="H495" s="64"/>
      <c r="I495" s="64"/>
      <c r="J495" s="65"/>
      <c r="K495" s="66" t="s">
        <v>35</v>
      </c>
      <c r="L495" s="66" t="s">
        <v>36</v>
      </c>
      <c r="M495" s="59" t="s">
        <v>2</v>
      </c>
      <c r="N495" s="59" t="s">
        <v>2</v>
      </c>
      <c r="O495" s="71"/>
      <c r="P495" s="111"/>
      <c r="Q495" s="46"/>
      <c r="R495" s="46"/>
      <c r="S495" s="46"/>
      <c r="T495" s="46"/>
    </row>
    <row r="496" spans="1:20" ht="31.5" hidden="1" customHeight="1" x14ac:dyDescent="0.25">
      <c r="A496" s="147"/>
      <c r="B496" s="80"/>
      <c r="C496" s="68"/>
      <c r="D496" s="68"/>
      <c r="E496" s="60"/>
      <c r="F496" s="60"/>
      <c r="G496" s="21" t="s">
        <v>127</v>
      </c>
      <c r="H496" s="21" t="s">
        <v>132</v>
      </c>
      <c r="I496" s="21" t="s">
        <v>128</v>
      </c>
      <c r="J496" s="21" t="s">
        <v>129</v>
      </c>
      <c r="K496" s="66"/>
      <c r="L496" s="66"/>
      <c r="M496" s="60"/>
      <c r="N496" s="60"/>
      <c r="O496" s="71"/>
      <c r="P496" s="111"/>
      <c r="Q496" s="46"/>
      <c r="R496" s="46"/>
      <c r="S496" s="46"/>
      <c r="T496" s="46"/>
    </row>
    <row r="497" spans="1:20" ht="25.5" hidden="1" customHeight="1" x14ac:dyDescent="0.25">
      <c r="A497" s="148"/>
      <c r="B497" s="81"/>
      <c r="C497" s="69"/>
      <c r="D497" s="69"/>
      <c r="E497" s="22" t="s">
        <v>57</v>
      </c>
      <c r="F497" s="22" t="s">
        <v>57</v>
      </c>
      <c r="G497" s="22" t="s">
        <v>57</v>
      </c>
      <c r="H497" s="22" t="s">
        <v>57</v>
      </c>
      <c r="I497" s="22" t="s">
        <v>57</v>
      </c>
      <c r="J497" s="22" t="s">
        <v>57</v>
      </c>
      <c r="K497" s="22" t="s">
        <v>57</v>
      </c>
      <c r="L497" s="22" t="s">
        <v>57</v>
      </c>
      <c r="M497" s="22" t="s">
        <v>57</v>
      </c>
      <c r="N497" s="22" t="s">
        <v>57</v>
      </c>
      <c r="O497" s="72"/>
      <c r="P497" s="111"/>
      <c r="Q497" s="46"/>
      <c r="R497" s="46"/>
      <c r="S497" s="46"/>
      <c r="T497" s="46"/>
    </row>
    <row r="498" spans="1:20" ht="15.75" hidden="1" customHeight="1" x14ac:dyDescent="0.25">
      <c r="A498" s="146" t="s">
        <v>54</v>
      </c>
      <c r="B498" s="76" t="s">
        <v>50</v>
      </c>
      <c r="C498" s="88" t="s">
        <v>167</v>
      </c>
      <c r="D498" s="16" t="s">
        <v>3</v>
      </c>
      <c r="E498" s="177">
        <f>SUM(F498:L498)</f>
        <v>0</v>
      </c>
      <c r="F498" s="178">
        <f>F499+F500+F501</f>
        <v>0</v>
      </c>
      <c r="G498" s="179"/>
      <c r="H498" s="179"/>
      <c r="I498" s="179"/>
      <c r="J498" s="180"/>
      <c r="K498" s="177">
        <f>SUM(K499:K501)</f>
        <v>0</v>
      </c>
      <c r="L498" s="177">
        <f>SUM(L499:L501)</f>
        <v>0</v>
      </c>
      <c r="M498" s="181">
        <f>M499+M500+M501</f>
        <v>0</v>
      </c>
      <c r="N498" s="181">
        <f>N499+N500+N501</f>
        <v>0</v>
      </c>
      <c r="O498" s="70" t="s">
        <v>29</v>
      </c>
      <c r="P498" s="111"/>
      <c r="Q498" s="46"/>
      <c r="R498" s="46"/>
      <c r="S498" s="46"/>
      <c r="T498" s="46"/>
    </row>
    <row r="499" spans="1:20" ht="31.5" hidden="1" customHeight="1" outlineLevel="1" x14ac:dyDescent="0.25">
      <c r="A499" s="147"/>
      <c r="B499" s="76"/>
      <c r="C499" s="88"/>
      <c r="D499" s="19" t="s">
        <v>19</v>
      </c>
      <c r="E499" s="177">
        <f>SUM(F499:L499)</f>
        <v>0</v>
      </c>
      <c r="F499" s="182">
        <v>0</v>
      </c>
      <c r="G499" s="183"/>
      <c r="H499" s="183"/>
      <c r="I499" s="183"/>
      <c r="J499" s="184"/>
      <c r="K499" s="185">
        <v>0</v>
      </c>
      <c r="L499" s="185">
        <v>0</v>
      </c>
      <c r="M499" s="186">
        <v>0</v>
      </c>
      <c r="N499" s="186">
        <v>0</v>
      </c>
      <c r="O499" s="71"/>
      <c r="P499" s="111"/>
      <c r="Q499" s="46"/>
      <c r="R499" s="46"/>
      <c r="S499" s="46"/>
      <c r="T499" s="46"/>
    </row>
    <row r="500" spans="1:20" ht="31.5" hidden="1" customHeight="1" outlineLevel="1" x14ac:dyDescent="0.25">
      <c r="A500" s="147"/>
      <c r="B500" s="76"/>
      <c r="C500" s="88"/>
      <c r="D500" s="19" t="s">
        <v>15</v>
      </c>
      <c r="E500" s="177">
        <f>SUM(F500:L500)</f>
        <v>0</v>
      </c>
      <c r="F500" s="182">
        <v>0</v>
      </c>
      <c r="G500" s="183"/>
      <c r="H500" s="183"/>
      <c r="I500" s="183"/>
      <c r="J500" s="184"/>
      <c r="K500" s="185">
        <v>0</v>
      </c>
      <c r="L500" s="185">
        <v>0</v>
      </c>
      <c r="M500" s="186">
        <v>0</v>
      </c>
      <c r="N500" s="186">
        <v>0</v>
      </c>
      <c r="O500" s="71"/>
      <c r="P500" s="111"/>
      <c r="Q500" s="46"/>
      <c r="R500" s="46"/>
      <c r="S500" s="46"/>
      <c r="T500" s="46"/>
    </row>
    <row r="501" spans="1:20" ht="47.25" hidden="1" customHeight="1" x14ac:dyDescent="0.25">
      <c r="A501" s="147"/>
      <c r="B501" s="76"/>
      <c r="C501" s="88"/>
      <c r="D501" s="19" t="s">
        <v>5</v>
      </c>
      <c r="E501" s="177">
        <f>SUM(F501:L501)</f>
        <v>0</v>
      </c>
      <c r="F501" s="182">
        <v>0</v>
      </c>
      <c r="G501" s="183"/>
      <c r="H501" s="183"/>
      <c r="I501" s="183"/>
      <c r="J501" s="184"/>
      <c r="K501" s="185">
        <v>0</v>
      </c>
      <c r="L501" s="185">
        <v>0</v>
      </c>
      <c r="M501" s="186">
        <v>0</v>
      </c>
      <c r="N501" s="186">
        <v>0</v>
      </c>
      <c r="O501" s="71"/>
      <c r="P501" s="111"/>
      <c r="Q501" s="46"/>
      <c r="R501" s="46"/>
      <c r="S501" s="46"/>
      <c r="T501" s="46"/>
    </row>
    <row r="502" spans="1:20" ht="15.75" hidden="1" customHeight="1" x14ac:dyDescent="0.25">
      <c r="A502" s="147"/>
      <c r="B502" s="79" t="s">
        <v>119</v>
      </c>
      <c r="C502" s="67" t="s">
        <v>57</v>
      </c>
      <c r="D502" s="67" t="s">
        <v>57</v>
      </c>
      <c r="E502" s="59" t="s">
        <v>58</v>
      </c>
      <c r="F502" s="59" t="s">
        <v>174</v>
      </c>
      <c r="G502" s="63" t="s">
        <v>139</v>
      </c>
      <c r="H502" s="64"/>
      <c r="I502" s="64"/>
      <c r="J502" s="65"/>
      <c r="K502" s="66" t="s">
        <v>35</v>
      </c>
      <c r="L502" s="66" t="s">
        <v>36</v>
      </c>
      <c r="M502" s="59" t="s">
        <v>2</v>
      </c>
      <c r="N502" s="59" t="s">
        <v>2</v>
      </c>
      <c r="O502" s="71"/>
      <c r="P502" s="104"/>
      <c r="Q502" s="46"/>
      <c r="R502" s="46"/>
      <c r="S502" s="46"/>
      <c r="T502" s="46"/>
    </row>
    <row r="503" spans="1:20" ht="31.5" hidden="1" customHeight="1" x14ac:dyDescent="0.25">
      <c r="A503" s="147"/>
      <c r="B503" s="80"/>
      <c r="C503" s="68"/>
      <c r="D503" s="68"/>
      <c r="E503" s="60"/>
      <c r="F503" s="60"/>
      <c r="G503" s="21" t="s">
        <v>127</v>
      </c>
      <c r="H503" s="21" t="s">
        <v>132</v>
      </c>
      <c r="I503" s="21" t="s">
        <v>128</v>
      </c>
      <c r="J503" s="21" t="s">
        <v>129</v>
      </c>
      <c r="K503" s="66"/>
      <c r="L503" s="66"/>
      <c r="M503" s="60"/>
      <c r="N503" s="60"/>
      <c r="O503" s="71"/>
      <c r="P503" s="104"/>
      <c r="Q503" s="46"/>
      <c r="R503" s="46"/>
      <c r="S503" s="46"/>
      <c r="T503" s="46"/>
    </row>
    <row r="504" spans="1:20" ht="27.75" hidden="1" customHeight="1" x14ac:dyDescent="0.25">
      <c r="A504" s="148"/>
      <c r="B504" s="81"/>
      <c r="C504" s="69"/>
      <c r="D504" s="69"/>
      <c r="E504" s="21" t="s">
        <v>57</v>
      </c>
      <c r="F504" s="22" t="s">
        <v>57</v>
      </c>
      <c r="G504" s="22" t="s">
        <v>57</v>
      </c>
      <c r="H504" s="22" t="s">
        <v>57</v>
      </c>
      <c r="I504" s="22" t="s">
        <v>57</v>
      </c>
      <c r="J504" s="22" t="s">
        <v>57</v>
      </c>
      <c r="K504" s="22" t="s">
        <v>57</v>
      </c>
      <c r="L504" s="22" t="s">
        <v>57</v>
      </c>
      <c r="M504" s="22" t="s">
        <v>57</v>
      </c>
      <c r="N504" s="22" t="s">
        <v>57</v>
      </c>
      <c r="O504" s="72"/>
      <c r="P504" s="104"/>
      <c r="Q504" s="46"/>
      <c r="R504" s="46"/>
      <c r="S504" s="46"/>
      <c r="T504" s="46"/>
    </row>
    <row r="505" spans="1:20" ht="15" hidden="1" customHeight="1" x14ac:dyDescent="0.25">
      <c r="A505" s="95" t="s">
        <v>21</v>
      </c>
      <c r="B505" s="89" t="s">
        <v>142</v>
      </c>
      <c r="C505" s="139" t="s">
        <v>279</v>
      </c>
      <c r="D505" s="16" t="s">
        <v>3</v>
      </c>
      <c r="E505" s="177">
        <f>SUM(F505:N505)</f>
        <v>0</v>
      </c>
      <c r="F505" s="178">
        <f>F506+F507</f>
        <v>0</v>
      </c>
      <c r="G505" s="179"/>
      <c r="H505" s="179"/>
      <c r="I505" s="179"/>
      <c r="J505" s="180"/>
      <c r="K505" s="177">
        <f>SUM(K506:K507)</f>
        <v>0</v>
      </c>
      <c r="L505" s="177">
        <f>SUM(L506:L507)</f>
        <v>0</v>
      </c>
      <c r="M505" s="181">
        <f>M506+M507</f>
        <v>0</v>
      </c>
      <c r="N505" s="181">
        <f>N506+N507</f>
        <v>0</v>
      </c>
      <c r="O505" s="70" t="s">
        <v>31</v>
      </c>
      <c r="P505" s="104"/>
      <c r="Q505" s="46"/>
      <c r="R505" s="46"/>
      <c r="S505" s="46"/>
      <c r="T505" s="46"/>
    </row>
    <row r="506" spans="1:20" ht="31.5" hidden="1" customHeight="1" outlineLevel="1" x14ac:dyDescent="0.25">
      <c r="A506" s="95"/>
      <c r="B506" s="89"/>
      <c r="C506" s="140"/>
      <c r="D506" s="16" t="s">
        <v>15</v>
      </c>
      <c r="E506" s="177">
        <f t="shared" ref="E506:E510" si="113">SUM(F506:N506)</f>
        <v>0</v>
      </c>
      <c r="F506" s="178">
        <f>F509+F515</f>
        <v>0</v>
      </c>
      <c r="G506" s="179"/>
      <c r="H506" s="179"/>
      <c r="I506" s="179"/>
      <c r="J506" s="180"/>
      <c r="K506" s="177">
        <f t="shared" ref="K506:L507" si="114">K509+K515</f>
        <v>0</v>
      </c>
      <c r="L506" s="177">
        <f t="shared" si="114"/>
        <v>0</v>
      </c>
      <c r="M506" s="181">
        <f>M509+M515</f>
        <v>0</v>
      </c>
      <c r="N506" s="181">
        <f>N509+N515</f>
        <v>0</v>
      </c>
      <c r="O506" s="71"/>
      <c r="P506" s="104"/>
      <c r="Q506" s="46"/>
      <c r="R506" s="46"/>
      <c r="S506" s="46"/>
      <c r="T506" s="46"/>
    </row>
    <row r="507" spans="1:20" ht="53.25" hidden="1" customHeight="1" collapsed="1" x14ac:dyDescent="0.25">
      <c r="A507" s="95"/>
      <c r="B507" s="89"/>
      <c r="C507" s="141"/>
      <c r="D507" s="16" t="s">
        <v>5</v>
      </c>
      <c r="E507" s="177">
        <f t="shared" si="113"/>
        <v>0</v>
      </c>
      <c r="F507" s="178">
        <f>F510+F516</f>
        <v>0</v>
      </c>
      <c r="G507" s="179"/>
      <c r="H507" s="179"/>
      <c r="I507" s="179"/>
      <c r="J507" s="180"/>
      <c r="K507" s="177">
        <f t="shared" si="114"/>
        <v>0</v>
      </c>
      <c r="L507" s="177">
        <f t="shared" si="114"/>
        <v>0</v>
      </c>
      <c r="M507" s="181">
        <f>M510+M516</f>
        <v>0</v>
      </c>
      <c r="N507" s="181">
        <f>N510+N516</f>
        <v>0</v>
      </c>
      <c r="O507" s="72"/>
      <c r="P507" s="104"/>
      <c r="Q507" s="46"/>
      <c r="R507" s="46"/>
      <c r="S507" s="46"/>
      <c r="T507" s="46"/>
    </row>
    <row r="508" spans="1:20" ht="15.75" hidden="1" customHeight="1" x14ac:dyDescent="0.25">
      <c r="A508" s="85" t="s">
        <v>281</v>
      </c>
      <c r="B508" s="76" t="s">
        <v>49</v>
      </c>
      <c r="C508" s="88" t="s">
        <v>279</v>
      </c>
      <c r="D508" s="16" t="s">
        <v>3</v>
      </c>
      <c r="E508" s="177">
        <f t="shared" si="113"/>
        <v>0</v>
      </c>
      <c r="F508" s="178">
        <f>F509+F510</f>
        <v>0</v>
      </c>
      <c r="G508" s="179"/>
      <c r="H508" s="179"/>
      <c r="I508" s="179"/>
      <c r="J508" s="180"/>
      <c r="K508" s="177">
        <f>SUM(K509:K510)</f>
        <v>0</v>
      </c>
      <c r="L508" s="177">
        <f>SUM(L509:L510)</f>
        <v>0</v>
      </c>
      <c r="M508" s="181">
        <f>M509+M510</f>
        <v>0</v>
      </c>
      <c r="N508" s="181">
        <f>N509+N510</f>
        <v>0</v>
      </c>
      <c r="O508" s="70" t="s">
        <v>31</v>
      </c>
      <c r="P508" s="104"/>
      <c r="Q508" s="46"/>
      <c r="R508" s="46"/>
      <c r="S508" s="46"/>
      <c r="T508" s="46"/>
    </row>
    <row r="509" spans="1:20" ht="0.75" hidden="1" customHeight="1" outlineLevel="1" x14ac:dyDescent="0.25">
      <c r="A509" s="86"/>
      <c r="B509" s="76"/>
      <c r="C509" s="88"/>
      <c r="D509" s="19" t="s">
        <v>15</v>
      </c>
      <c r="E509" s="177">
        <f t="shared" si="113"/>
        <v>0</v>
      </c>
      <c r="F509" s="182">
        <v>0</v>
      </c>
      <c r="G509" s="183"/>
      <c r="H509" s="183"/>
      <c r="I509" s="183"/>
      <c r="J509" s="184"/>
      <c r="K509" s="185">
        <v>0</v>
      </c>
      <c r="L509" s="185">
        <v>0</v>
      </c>
      <c r="M509" s="186">
        <v>0</v>
      </c>
      <c r="N509" s="186">
        <v>0</v>
      </c>
      <c r="O509" s="71"/>
      <c r="P509" s="104"/>
      <c r="Q509" s="46"/>
      <c r="R509" s="46"/>
      <c r="S509" s="46"/>
      <c r="T509" s="46"/>
    </row>
    <row r="510" spans="1:20" ht="47.25" hidden="1" collapsed="1" x14ac:dyDescent="0.25">
      <c r="A510" s="86"/>
      <c r="B510" s="76"/>
      <c r="C510" s="88"/>
      <c r="D510" s="19" t="s">
        <v>5</v>
      </c>
      <c r="E510" s="177">
        <f t="shared" si="113"/>
        <v>0</v>
      </c>
      <c r="F510" s="182">
        <v>0</v>
      </c>
      <c r="G510" s="183"/>
      <c r="H510" s="183"/>
      <c r="I510" s="183"/>
      <c r="J510" s="184"/>
      <c r="K510" s="185">
        <v>0</v>
      </c>
      <c r="L510" s="185">
        <v>0</v>
      </c>
      <c r="M510" s="186">
        <v>0</v>
      </c>
      <c r="N510" s="186">
        <v>0</v>
      </c>
      <c r="O510" s="71"/>
      <c r="P510" s="104"/>
      <c r="Q510" s="46"/>
      <c r="R510" s="46"/>
      <c r="S510" s="46"/>
      <c r="T510" s="46"/>
    </row>
    <row r="511" spans="1:20" hidden="1" x14ac:dyDescent="0.25">
      <c r="A511" s="86"/>
      <c r="B511" s="79" t="s">
        <v>116</v>
      </c>
      <c r="C511" s="67" t="s">
        <v>57</v>
      </c>
      <c r="D511" s="67" t="s">
        <v>57</v>
      </c>
      <c r="E511" s="59" t="s">
        <v>58</v>
      </c>
      <c r="F511" s="59" t="s">
        <v>256</v>
      </c>
      <c r="G511" s="63" t="s">
        <v>139</v>
      </c>
      <c r="H511" s="64"/>
      <c r="I511" s="64"/>
      <c r="J511" s="65"/>
      <c r="K511" s="66" t="s">
        <v>36</v>
      </c>
      <c r="L511" s="66" t="s">
        <v>245</v>
      </c>
      <c r="M511" s="59" t="s">
        <v>247</v>
      </c>
      <c r="N511" s="59" t="s">
        <v>248</v>
      </c>
      <c r="O511" s="71"/>
      <c r="P511" s="104"/>
      <c r="Q511" s="46"/>
      <c r="R511" s="46"/>
      <c r="S511" s="46"/>
      <c r="T511" s="46"/>
    </row>
    <row r="512" spans="1:20" ht="31.5" hidden="1" x14ac:dyDescent="0.25">
      <c r="A512" s="86"/>
      <c r="B512" s="80"/>
      <c r="C512" s="68"/>
      <c r="D512" s="68"/>
      <c r="E512" s="60"/>
      <c r="F512" s="60"/>
      <c r="G512" s="21" t="s">
        <v>127</v>
      </c>
      <c r="H512" s="21" t="s">
        <v>132</v>
      </c>
      <c r="I512" s="21" t="s">
        <v>128</v>
      </c>
      <c r="J512" s="21" t="s">
        <v>129</v>
      </c>
      <c r="K512" s="66"/>
      <c r="L512" s="66"/>
      <c r="M512" s="60"/>
      <c r="N512" s="60"/>
      <c r="O512" s="71"/>
      <c r="P512" s="104"/>
      <c r="Q512" s="46"/>
      <c r="R512" s="46"/>
      <c r="S512" s="46"/>
      <c r="T512" s="46"/>
    </row>
    <row r="513" spans="1:20" ht="26.25" hidden="1" customHeight="1" x14ac:dyDescent="0.25">
      <c r="A513" s="87"/>
      <c r="B513" s="81"/>
      <c r="C513" s="69"/>
      <c r="D513" s="69"/>
      <c r="E513" s="21" t="s">
        <v>57</v>
      </c>
      <c r="F513" s="22" t="s">
        <v>57</v>
      </c>
      <c r="G513" s="22" t="s">
        <v>57</v>
      </c>
      <c r="H513" s="22" t="s">
        <v>57</v>
      </c>
      <c r="I513" s="22" t="s">
        <v>57</v>
      </c>
      <c r="J513" s="22" t="s">
        <v>57</v>
      </c>
      <c r="K513" s="22" t="s">
        <v>57</v>
      </c>
      <c r="L513" s="22" t="s">
        <v>57</v>
      </c>
      <c r="M513" s="22" t="s">
        <v>57</v>
      </c>
      <c r="N513" s="22" t="s">
        <v>57</v>
      </c>
      <c r="O513" s="72"/>
      <c r="P513" s="104"/>
      <c r="Q513" s="46"/>
      <c r="R513" s="46"/>
      <c r="S513" s="46"/>
      <c r="T513" s="46"/>
    </row>
    <row r="514" spans="1:20" ht="15.75" hidden="1" customHeight="1" x14ac:dyDescent="0.25">
      <c r="A514" s="85" t="s">
        <v>282</v>
      </c>
      <c r="B514" s="76" t="s">
        <v>289</v>
      </c>
      <c r="C514" s="88" t="s">
        <v>279</v>
      </c>
      <c r="D514" s="16" t="s">
        <v>3</v>
      </c>
      <c r="E514" s="177">
        <f>SUM(F514:N515)</f>
        <v>0</v>
      </c>
      <c r="F514" s="178">
        <f>F515+F516</f>
        <v>0</v>
      </c>
      <c r="G514" s="179"/>
      <c r="H514" s="179"/>
      <c r="I514" s="179"/>
      <c r="J514" s="180"/>
      <c r="K514" s="177">
        <f>SUM(K515:K516)</f>
        <v>0</v>
      </c>
      <c r="L514" s="177">
        <f>SUM(L515:L516)</f>
        <v>0</v>
      </c>
      <c r="M514" s="181">
        <f>M515+M516</f>
        <v>0</v>
      </c>
      <c r="N514" s="181">
        <f>N515+N516</f>
        <v>0</v>
      </c>
      <c r="O514" s="70" t="s">
        <v>31</v>
      </c>
      <c r="P514" s="104"/>
      <c r="Q514" s="46"/>
      <c r="R514" s="46"/>
      <c r="S514" s="46"/>
      <c r="T514" s="46"/>
    </row>
    <row r="515" spans="1:20" ht="31.5" hidden="1" customHeight="1" outlineLevel="1" x14ac:dyDescent="0.25">
      <c r="A515" s="86"/>
      <c r="B515" s="76"/>
      <c r="C515" s="88"/>
      <c r="D515" s="19" t="s">
        <v>15</v>
      </c>
      <c r="E515" s="177">
        <f t="shared" ref="E515:E516" si="115">SUM(F515:N516)</f>
        <v>0</v>
      </c>
      <c r="F515" s="182">
        <v>0</v>
      </c>
      <c r="G515" s="183"/>
      <c r="H515" s="183"/>
      <c r="I515" s="183"/>
      <c r="J515" s="184"/>
      <c r="K515" s="185">
        <v>0</v>
      </c>
      <c r="L515" s="185">
        <v>0</v>
      </c>
      <c r="M515" s="186">
        <v>0</v>
      </c>
      <c r="N515" s="186">
        <v>0</v>
      </c>
      <c r="O515" s="71"/>
      <c r="P515" s="104"/>
      <c r="Q515" s="46"/>
      <c r="R515" s="46"/>
      <c r="S515" s="46"/>
      <c r="T515" s="46"/>
    </row>
    <row r="516" spans="1:20" ht="65.25" hidden="1" customHeight="1" collapsed="1" x14ac:dyDescent="0.25">
      <c r="A516" s="86"/>
      <c r="B516" s="76"/>
      <c r="C516" s="88"/>
      <c r="D516" s="19" t="s">
        <v>5</v>
      </c>
      <c r="E516" s="177">
        <f t="shared" si="115"/>
        <v>0</v>
      </c>
      <c r="F516" s="182">
        <v>0</v>
      </c>
      <c r="G516" s="183"/>
      <c r="H516" s="183"/>
      <c r="I516" s="183"/>
      <c r="J516" s="184"/>
      <c r="K516" s="185">
        <v>0</v>
      </c>
      <c r="L516" s="185">
        <v>0</v>
      </c>
      <c r="M516" s="186">
        <v>0</v>
      </c>
      <c r="N516" s="186">
        <v>0</v>
      </c>
      <c r="O516" s="71"/>
      <c r="P516" s="131"/>
      <c r="Q516" s="46"/>
      <c r="R516" s="46"/>
      <c r="S516" s="46"/>
      <c r="T516" s="46"/>
    </row>
    <row r="517" spans="1:20" ht="15.75" hidden="1" x14ac:dyDescent="0.25">
      <c r="A517" s="86"/>
      <c r="B517" s="79" t="s">
        <v>290</v>
      </c>
      <c r="C517" s="67" t="s">
        <v>57</v>
      </c>
      <c r="D517" s="67" t="s">
        <v>57</v>
      </c>
      <c r="E517" s="59" t="s">
        <v>58</v>
      </c>
      <c r="F517" s="59" t="s">
        <v>256</v>
      </c>
      <c r="G517" s="63" t="s">
        <v>139</v>
      </c>
      <c r="H517" s="64"/>
      <c r="I517" s="64"/>
      <c r="J517" s="65"/>
      <c r="K517" s="66" t="s">
        <v>36</v>
      </c>
      <c r="L517" s="66" t="s">
        <v>245</v>
      </c>
      <c r="M517" s="59" t="s">
        <v>247</v>
      </c>
      <c r="N517" s="59" t="s">
        <v>248</v>
      </c>
      <c r="O517" s="71"/>
      <c r="P517" s="132"/>
      <c r="Q517" s="46"/>
      <c r="R517" s="46"/>
      <c r="S517" s="46"/>
      <c r="T517" s="46"/>
    </row>
    <row r="518" spans="1:20" ht="31.5" hidden="1" x14ac:dyDescent="0.25">
      <c r="A518" s="86"/>
      <c r="B518" s="80"/>
      <c r="C518" s="68"/>
      <c r="D518" s="68"/>
      <c r="E518" s="60"/>
      <c r="F518" s="60"/>
      <c r="G518" s="21" t="s">
        <v>127</v>
      </c>
      <c r="H518" s="21" t="s">
        <v>132</v>
      </c>
      <c r="I518" s="21" t="s">
        <v>128</v>
      </c>
      <c r="J518" s="21" t="s">
        <v>129</v>
      </c>
      <c r="K518" s="66"/>
      <c r="L518" s="66"/>
      <c r="M518" s="60"/>
      <c r="N518" s="60"/>
      <c r="O518" s="71"/>
      <c r="P518" s="104"/>
      <c r="Q518" s="46"/>
      <c r="R518" s="46"/>
      <c r="S518" s="46"/>
      <c r="T518" s="46"/>
    </row>
    <row r="519" spans="1:20" ht="9.75" hidden="1" customHeight="1" x14ac:dyDescent="0.25">
      <c r="A519" s="87"/>
      <c r="B519" s="81"/>
      <c r="C519" s="69"/>
      <c r="D519" s="69"/>
      <c r="E519" s="21" t="s">
        <v>57</v>
      </c>
      <c r="F519" s="22" t="s">
        <v>57</v>
      </c>
      <c r="G519" s="22" t="s">
        <v>57</v>
      </c>
      <c r="H519" s="22" t="s">
        <v>57</v>
      </c>
      <c r="I519" s="22" t="s">
        <v>57</v>
      </c>
      <c r="J519" s="22" t="s">
        <v>57</v>
      </c>
      <c r="K519" s="22" t="s">
        <v>57</v>
      </c>
      <c r="L519" s="22" t="s">
        <v>57</v>
      </c>
      <c r="M519" s="22" t="s">
        <v>57</v>
      </c>
      <c r="N519" s="22" t="s">
        <v>57</v>
      </c>
      <c r="O519" s="72"/>
      <c r="P519" s="104"/>
      <c r="Q519" s="46"/>
      <c r="R519" s="46"/>
      <c r="S519" s="46"/>
      <c r="T519" s="46"/>
    </row>
    <row r="520" spans="1:20" ht="15.75" customHeight="1" x14ac:dyDescent="0.25">
      <c r="A520" s="139" t="s">
        <v>94</v>
      </c>
      <c r="B520" s="153" t="s">
        <v>141</v>
      </c>
      <c r="C520" s="139" t="s">
        <v>279</v>
      </c>
      <c r="D520" s="16" t="s">
        <v>3</v>
      </c>
      <c r="E520" s="18">
        <f>SUM(F520:N520)</f>
        <v>14842.8</v>
      </c>
      <c r="F520" s="82">
        <f>F521+F523</f>
        <v>14842.8</v>
      </c>
      <c r="G520" s="83"/>
      <c r="H520" s="83"/>
      <c r="I520" s="83"/>
      <c r="J520" s="84"/>
      <c r="K520" s="18">
        <f>SUM(K521:K523)</f>
        <v>0</v>
      </c>
      <c r="L520" s="18">
        <f>SUM(L521:L523)</f>
        <v>0</v>
      </c>
      <c r="M520" s="17">
        <f>M521+M523</f>
        <v>0</v>
      </c>
      <c r="N520" s="18">
        <f>N521+N523</f>
        <v>0</v>
      </c>
      <c r="O520" s="70" t="s">
        <v>222</v>
      </c>
      <c r="P520" s="104"/>
      <c r="Q520" s="46"/>
      <c r="R520" s="46"/>
      <c r="S520" s="46"/>
      <c r="T520" s="46"/>
    </row>
    <row r="521" spans="1:20" ht="31.5" x14ac:dyDescent="0.25">
      <c r="A521" s="140"/>
      <c r="B521" s="154"/>
      <c r="C521" s="140"/>
      <c r="D521" s="16" t="s">
        <v>15</v>
      </c>
      <c r="E521" s="18">
        <f t="shared" ref="E521:E527" si="116">SUM(F521:N521)</f>
        <v>14842.8</v>
      </c>
      <c r="F521" s="82">
        <f>F526+F532+F538+F544</f>
        <v>14842.8</v>
      </c>
      <c r="G521" s="83"/>
      <c r="H521" s="83"/>
      <c r="I521" s="83"/>
      <c r="J521" s="84"/>
      <c r="K521" s="18">
        <f>K526+K532+K538+K544</f>
        <v>0</v>
      </c>
      <c r="L521" s="18">
        <f t="shared" ref="L521:N521" si="117">L526+L532+L538+L544</f>
        <v>0</v>
      </c>
      <c r="M521" s="18">
        <f t="shared" si="117"/>
        <v>0</v>
      </c>
      <c r="N521" s="18">
        <f t="shared" si="117"/>
        <v>0</v>
      </c>
      <c r="O521" s="71"/>
      <c r="P521" s="104"/>
      <c r="Q521" s="46"/>
      <c r="R521" s="46"/>
      <c r="S521" s="46"/>
      <c r="T521" s="46"/>
    </row>
    <row r="522" spans="1:20" ht="6.75" hidden="1" customHeight="1" x14ac:dyDescent="0.25">
      <c r="A522" s="140"/>
      <c r="B522" s="154"/>
      <c r="C522" s="140"/>
      <c r="D522" s="16" t="s">
        <v>19</v>
      </c>
      <c r="E522" s="18">
        <f t="shared" si="116"/>
        <v>0</v>
      </c>
      <c r="F522" s="82">
        <f>F545</f>
        <v>0</v>
      </c>
      <c r="G522" s="83"/>
      <c r="H522" s="83"/>
      <c r="I522" s="83"/>
      <c r="J522" s="84"/>
      <c r="K522" s="18">
        <f t="shared" ref="K522:L522" si="118">K526</f>
        <v>0</v>
      </c>
      <c r="L522" s="18">
        <f t="shared" si="118"/>
        <v>0</v>
      </c>
      <c r="M522" s="17">
        <f>M526</f>
        <v>0</v>
      </c>
      <c r="N522" s="18">
        <f>N526</f>
        <v>0</v>
      </c>
      <c r="O522" s="71"/>
      <c r="P522" s="104"/>
      <c r="Q522" s="46"/>
      <c r="R522" s="46"/>
      <c r="S522" s="46"/>
      <c r="T522" s="46"/>
    </row>
    <row r="523" spans="1:20" ht="61.5" customHeight="1" x14ac:dyDescent="0.25">
      <c r="A523" s="140"/>
      <c r="B523" s="154"/>
      <c r="C523" s="140"/>
      <c r="D523" s="16" t="s">
        <v>5</v>
      </c>
      <c r="E523" s="18">
        <f t="shared" si="116"/>
        <v>0</v>
      </c>
      <c r="F523" s="82">
        <f>F527+F533+F539+F546</f>
        <v>0</v>
      </c>
      <c r="G523" s="83"/>
      <c r="H523" s="83"/>
      <c r="I523" s="83"/>
      <c r="J523" s="84"/>
      <c r="K523" s="18">
        <f>K527+K533+K539+K546</f>
        <v>0</v>
      </c>
      <c r="L523" s="18">
        <f t="shared" ref="L523:N523" si="119">L527+L533+L539+L546</f>
        <v>0</v>
      </c>
      <c r="M523" s="18">
        <f t="shared" si="119"/>
        <v>0</v>
      </c>
      <c r="N523" s="18">
        <f t="shared" si="119"/>
        <v>0</v>
      </c>
      <c r="O523" s="72"/>
      <c r="P523" s="104"/>
      <c r="Q523" s="46"/>
      <c r="R523" s="46"/>
      <c r="S523" s="46"/>
      <c r="T523" s="46"/>
    </row>
    <row r="524" spans="1:20" hidden="1" x14ac:dyDescent="0.25">
      <c r="A524" s="141"/>
      <c r="B524" s="155"/>
      <c r="C524" s="141"/>
      <c r="D524" s="16" t="s">
        <v>16</v>
      </c>
      <c r="E524" s="18">
        <f t="shared" si="116"/>
        <v>0</v>
      </c>
      <c r="F524" s="82">
        <f>F547</f>
        <v>0</v>
      </c>
      <c r="G524" s="83"/>
      <c r="H524" s="83"/>
      <c r="I524" s="83"/>
      <c r="J524" s="84"/>
      <c r="K524" s="18">
        <v>0</v>
      </c>
      <c r="L524" s="18">
        <v>0</v>
      </c>
      <c r="M524" s="17">
        <v>0</v>
      </c>
      <c r="N524" s="18">
        <v>0</v>
      </c>
      <c r="O524" s="55"/>
      <c r="P524" s="104"/>
      <c r="Q524" s="46"/>
      <c r="R524" s="46"/>
      <c r="S524" s="46"/>
      <c r="T524" s="46"/>
    </row>
    <row r="525" spans="1:20" ht="15.75" hidden="1" customHeight="1" x14ac:dyDescent="0.25">
      <c r="A525" s="77" t="s">
        <v>27</v>
      </c>
      <c r="B525" s="79" t="s">
        <v>121</v>
      </c>
      <c r="C525" s="88" t="s">
        <v>279</v>
      </c>
      <c r="D525" s="16" t="s">
        <v>3</v>
      </c>
      <c r="E525" s="18">
        <f t="shared" si="116"/>
        <v>0</v>
      </c>
      <c r="F525" s="82">
        <f>F526</f>
        <v>0</v>
      </c>
      <c r="G525" s="83"/>
      <c r="H525" s="83"/>
      <c r="I525" s="83"/>
      <c r="J525" s="84"/>
      <c r="K525" s="18">
        <f>SUM(K526:K527)</f>
        <v>0</v>
      </c>
      <c r="L525" s="18">
        <f>SUM(L526:L527)</f>
        <v>0</v>
      </c>
      <c r="M525" s="17">
        <f>M526+M527</f>
        <v>0</v>
      </c>
      <c r="N525" s="17">
        <f>N526+N527</f>
        <v>0</v>
      </c>
      <c r="O525" s="70" t="s">
        <v>122</v>
      </c>
      <c r="P525" s="104"/>
      <c r="Q525" s="46"/>
      <c r="R525" s="46"/>
      <c r="S525" s="46"/>
      <c r="T525" s="46"/>
    </row>
    <row r="526" spans="1:20" ht="42" hidden="1" customHeight="1" x14ac:dyDescent="0.25">
      <c r="A526" s="90"/>
      <c r="B526" s="80"/>
      <c r="C526" s="88"/>
      <c r="D526" s="19" t="s">
        <v>15</v>
      </c>
      <c r="E526" s="18">
        <f t="shared" si="116"/>
        <v>0</v>
      </c>
      <c r="F526" s="73">
        <v>0</v>
      </c>
      <c r="G526" s="74"/>
      <c r="H526" s="74"/>
      <c r="I526" s="74"/>
      <c r="J526" s="75"/>
      <c r="K526" s="20">
        <v>0</v>
      </c>
      <c r="L526" s="20">
        <v>0</v>
      </c>
      <c r="M526" s="23">
        <v>0</v>
      </c>
      <c r="N526" s="23">
        <v>0</v>
      </c>
      <c r="O526" s="71"/>
      <c r="P526" s="104"/>
      <c r="Q526" s="46"/>
      <c r="R526" s="46"/>
      <c r="S526" s="46"/>
      <c r="T526" s="46"/>
    </row>
    <row r="527" spans="1:20" ht="74.25" hidden="1" customHeight="1" x14ac:dyDescent="0.25">
      <c r="A527" s="90"/>
      <c r="B527" s="81"/>
      <c r="C527" s="88"/>
      <c r="D527" s="19" t="s">
        <v>5</v>
      </c>
      <c r="E527" s="18">
        <f t="shared" si="116"/>
        <v>0</v>
      </c>
      <c r="F527" s="73">
        <v>0</v>
      </c>
      <c r="G527" s="74"/>
      <c r="H527" s="74"/>
      <c r="I527" s="74"/>
      <c r="J527" s="75"/>
      <c r="K527" s="20">
        <v>0</v>
      </c>
      <c r="L527" s="20">
        <v>0</v>
      </c>
      <c r="M527" s="23">
        <v>0</v>
      </c>
      <c r="N527" s="23">
        <v>0</v>
      </c>
      <c r="O527" s="71"/>
      <c r="P527" s="104"/>
      <c r="Q527" s="46"/>
      <c r="R527" s="46"/>
      <c r="S527" s="46"/>
      <c r="T527" s="46"/>
    </row>
    <row r="528" spans="1:20" ht="18.75" hidden="1" customHeight="1" x14ac:dyDescent="0.25">
      <c r="A528" s="90"/>
      <c r="B528" s="79" t="s">
        <v>235</v>
      </c>
      <c r="C528" s="67" t="s">
        <v>57</v>
      </c>
      <c r="D528" s="67" t="s">
        <v>57</v>
      </c>
      <c r="E528" s="59" t="s">
        <v>58</v>
      </c>
      <c r="F528" s="59" t="s">
        <v>255</v>
      </c>
      <c r="G528" s="63" t="s">
        <v>139</v>
      </c>
      <c r="H528" s="64"/>
      <c r="I528" s="64"/>
      <c r="J528" s="65"/>
      <c r="K528" s="66" t="s">
        <v>36</v>
      </c>
      <c r="L528" s="66" t="s">
        <v>245</v>
      </c>
      <c r="M528" s="59" t="s">
        <v>247</v>
      </c>
      <c r="N528" s="59" t="s">
        <v>248</v>
      </c>
      <c r="O528" s="71"/>
      <c r="P528" s="104"/>
      <c r="Q528" s="46"/>
      <c r="R528" s="46"/>
      <c r="S528" s="46"/>
      <c r="T528" s="46"/>
    </row>
    <row r="529" spans="1:20" ht="31.5" hidden="1" customHeight="1" x14ac:dyDescent="0.25">
      <c r="A529" s="90"/>
      <c r="B529" s="80"/>
      <c r="C529" s="68"/>
      <c r="D529" s="68"/>
      <c r="E529" s="60"/>
      <c r="F529" s="60"/>
      <c r="G529" s="21" t="s">
        <v>127</v>
      </c>
      <c r="H529" s="21" t="s">
        <v>132</v>
      </c>
      <c r="I529" s="21" t="s">
        <v>128</v>
      </c>
      <c r="J529" s="21" t="s">
        <v>129</v>
      </c>
      <c r="K529" s="66"/>
      <c r="L529" s="66"/>
      <c r="M529" s="60"/>
      <c r="N529" s="60"/>
      <c r="O529" s="71"/>
      <c r="P529" s="104"/>
      <c r="Q529" s="46"/>
      <c r="R529" s="46"/>
      <c r="S529" s="46"/>
      <c r="T529" s="46"/>
    </row>
    <row r="530" spans="1:20" ht="125.25" hidden="1" customHeight="1" x14ac:dyDescent="0.25">
      <c r="A530" s="78"/>
      <c r="B530" s="81"/>
      <c r="C530" s="69"/>
      <c r="D530" s="69"/>
      <c r="E530" s="14">
        <v>100</v>
      </c>
      <c r="F530" s="144">
        <v>100</v>
      </c>
      <c r="G530" s="144">
        <v>100</v>
      </c>
      <c r="H530" s="144">
        <v>100</v>
      </c>
      <c r="I530" s="144">
        <v>100</v>
      </c>
      <c r="J530" s="144">
        <v>100</v>
      </c>
      <c r="K530" s="22" t="s">
        <v>57</v>
      </c>
      <c r="L530" s="22" t="s">
        <v>57</v>
      </c>
      <c r="M530" s="144" t="s">
        <v>57</v>
      </c>
      <c r="N530" s="144" t="s">
        <v>57</v>
      </c>
      <c r="O530" s="72"/>
      <c r="P530" s="104"/>
      <c r="Q530" s="46"/>
      <c r="R530" s="46"/>
      <c r="S530" s="46"/>
      <c r="T530" s="46"/>
    </row>
    <row r="531" spans="1:20" x14ac:dyDescent="0.25">
      <c r="A531" s="85" t="s">
        <v>164</v>
      </c>
      <c r="B531" s="79" t="s">
        <v>217</v>
      </c>
      <c r="C531" s="77" t="s">
        <v>168</v>
      </c>
      <c r="D531" s="16" t="s">
        <v>3</v>
      </c>
      <c r="E531" s="18">
        <f>SUM(F531:N531)</f>
        <v>14842.8</v>
      </c>
      <c r="F531" s="202">
        <f>F532+F533</f>
        <v>14842.8</v>
      </c>
      <c r="G531" s="203"/>
      <c r="H531" s="203"/>
      <c r="I531" s="203"/>
      <c r="J531" s="204"/>
      <c r="K531" s="162">
        <f t="shared" ref="K531:L531" si="120">K532+K533</f>
        <v>0</v>
      </c>
      <c r="L531" s="162">
        <f t="shared" si="120"/>
        <v>0</v>
      </c>
      <c r="M531" s="162">
        <v>0</v>
      </c>
      <c r="N531" s="162">
        <v>0</v>
      </c>
      <c r="O531" s="205" t="s">
        <v>215</v>
      </c>
      <c r="P531" s="104"/>
      <c r="Q531" s="46"/>
      <c r="R531" s="46"/>
      <c r="S531" s="46"/>
      <c r="T531" s="46"/>
    </row>
    <row r="532" spans="1:20" ht="31.5" x14ac:dyDescent="0.25">
      <c r="A532" s="86"/>
      <c r="B532" s="80"/>
      <c r="C532" s="90"/>
      <c r="D532" s="19" t="s">
        <v>15</v>
      </c>
      <c r="E532" s="18">
        <f t="shared" ref="E532:E533" si="121">SUM(F532:N532)</f>
        <v>14842.8</v>
      </c>
      <c r="F532" s="206">
        <v>14842.8</v>
      </c>
      <c r="G532" s="207"/>
      <c r="H532" s="207"/>
      <c r="I532" s="207"/>
      <c r="J532" s="208"/>
      <c r="K532" s="166">
        <v>0</v>
      </c>
      <c r="L532" s="166">
        <v>0</v>
      </c>
      <c r="M532" s="167">
        <v>0</v>
      </c>
      <c r="N532" s="167">
        <v>0</v>
      </c>
      <c r="O532" s="205"/>
      <c r="P532" s="133"/>
      <c r="Q532" s="46"/>
      <c r="R532" s="46"/>
      <c r="S532" s="46"/>
      <c r="T532" s="46"/>
    </row>
    <row r="533" spans="1:20" ht="47.25" x14ac:dyDescent="0.25">
      <c r="A533" s="87"/>
      <c r="B533" s="81"/>
      <c r="C533" s="78"/>
      <c r="D533" s="19" t="s">
        <v>5</v>
      </c>
      <c r="E533" s="18">
        <f t="shared" si="121"/>
        <v>0</v>
      </c>
      <c r="F533" s="206">
        <v>0</v>
      </c>
      <c r="G533" s="207"/>
      <c r="H533" s="207"/>
      <c r="I533" s="207"/>
      <c r="J533" s="208"/>
      <c r="K533" s="166">
        <v>0</v>
      </c>
      <c r="L533" s="166">
        <v>0</v>
      </c>
      <c r="M533" s="167">
        <v>0</v>
      </c>
      <c r="N533" s="167">
        <v>0</v>
      </c>
      <c r="O533" s="205"/>
      <c r="P533" s="104"/>
      <c r="Q533" s="46"/>
      <c r="R533" s="46"/>
      <c r="S533" s="46"/>
      <c r="T533" s="46"/>
    </row>
    <row r="534" spans="1:20" x14ac:dyDescent="0.25">
      <c r="A534" s="85"/>
      <c r="B534" s="79" t="s">
        <v>214</v>
      </c>
      <c r="C534" s="67" t="s">
        <v>57</v>
      </c>
      <c r="D534" s="67" t="s">
        <v>57</v>
      </c>
      <c r="E534" s="59" t="s">
        <v>58</v>
      </c>
      <c r="F534" s="59" t="s">
        <v>255</v>
      </c>
      <c r="G534" s="63" t="s">
        <v>139</v>
      </c>
      <c r="H534" s="64"/>
      <c r="I534" s="64"/>
      <c r="J534" s="65"/>
      <c r="K534" s="66" t="s">
        <v>36</v>
      </c>
      <c r="L534" s="66" t="s">
        <v>245</v>
      </c>
      <c r="M534" s="59" t="s">
        <v>247</v>
      </c>
      <c r="N534" s="59" t="s">
        <v>248</v>
      </c>
      <c r="O534" s="205"/>
      <c r="P534" s="104"/>
      <c r="Q534" s="46"/>
      <c r="R534" s="46"/>
      <c r="S534" s="46"/>
      <c r="T534" s="46"/>
    </row>
    <row r="535" spans="1:20" ht="31.5" x14ac:dyDescent="0.25">
      <c r="A535" s="209"/>
      <c r="B535" s="80"/>
      <c r="C535" s="68"/>
      <c r="D535" s="68"/>
      <c r="E535" s="60"/>
      <c r="F535" s="60"/>
      <c r="G535" s="21" t="s">
        <v>127</v>
      </c>
      <c r="H535" s="21" t="s">
        <v>132</v>
      </c>
      <c r="I535" s="21" t="s">
        <v>128</v>
      </c>
      <c r="J535" s="21" t="s">
        <v>129</v>
      </c>
      <c r="K535" s="66"/>
      <c r="L535" s="66"/>
      <c r="M535" s="60"/>
      <c r="N535" s="60"/>
      <c r="O535" s="205"/>
      <c r="P535" s="104"/>
      <c r="Q535" s="46"/>
      <c r="R535" s="46"/>
      <c r="S535" s="46"/>
      <c r="T535" s="46"/>
    </row>
    <row r="536" spans="1:20" ht="82.5" customHeight="1" x14ac:dyDescent="0.25">
      <c r="A536" s="210"/>
      <c r="B536" s="81"/>
      <c r="C536" s="69"/>
      <c r="D536" s="69"/>
      <c r="E536" s="144">
        <v>100</v>
      </c>
      <c r="F536" s="144">
        <v>100</v>
      </c>
      <c r="G536" s="144">
        <v>100</v>
      </c>
      <c r="H536" s="144">
        <v>100</v>
      </c>
      <c r="I536" s="144">
        <v>100</v>
      </c>
      <c r="J536" s="144">
        <v>100</v>
      </c>
      <c r="K536" s="22" t="s">
        <v>57</v>
      </c>
      <c r="L536" s="22" t="s">
        <v>57</v>
      </c>
      <c r="M536" s="144" t="s">
        <v>57</v>
      </c>
      <c r="N536" s="144" t="s">
        <v>57</v>
      </c>
      <c r="O536" s="205"/>
      <c r="P536" s="104"/>
      <c r="Q536" s="46"/>
      <c r="R536" s="46"/>
      <c r="S536" s="46"/>
      <c r="T536" s="46"/>
    </row>
    <row r="537" spans="1:20" ht="15.75" hidden="1" customHeight="1" x14ac:dyDescent="0.25">
      <c r="A537" s="85" t="s">
        <v>165</v>
      </c>
      <c r="B537" s="79" t="s">
        <v>218</v>
      </c>
      <c r="C537" s="88" t="s">
        <v>167</v>
      </c>
      <c r="D537" s="16" t="s">
        <v>3</v>
      </c>
      <c r="E537" s="18">
        <f>SUM(F537:N537)</f>
        <v>0</v>
      </c>
      <c r="F537" s="82">
        <f>F538</f>
        <v>0</v>
      </c>
      <c r="G537" s="83"/>
      <c r="H537" s="83"/>
      <c r="I537" s="83"/>
      <c r="J537" s="84"/>
      <c r="K537" s="18">
        <f>SUM(K538:K539)</f>
        <v>0</v>
      </c>
      <c r="L537" s="18">
        <f>SUM(L538:L539)</f>
        <v>0</v>
      </c>
      <c r="M537" s="17">
        <f>M538+M539</f>
        <v>0</v>
      </c>
      <c r="N537" s="17">
        <f>N538+N539</f>
        <v>0</v>
      </c>
      <c r="O537" s="70" t="s">
        <v>219</v>
      </c>
      <c r="P537" s="104"/>
      <c r="Q537" s="46"/>
      <c r="R537" s="46"/>
      <c r="S537" s="46"/>
      <c r="T537" s="46"/>
    </row>
    <row r="538" spans="1:20" ht="31.5" hidden="1" x14ac:dyDescent="0.25">
      <c r="A538" s="86"/>
      <c r="B538" s="80"/>
      <c r="C538" s="88"/>
      <c r="D538" s="19" t="s">
        <v>15</v>
      </c>
      <c r="E538" s="18">
        <f t="shared" ref="E538:E539" si="122">SUM(F538:N538)</f>
        <v>0</v>
      </c>
      <c r="F538" s="73">
        <v>0</v>
      </c>
      <c r="G538" s="74"/>
      <c r="H538" s="74"/>
      <c r="I538" s="74"/>
      <c r="J538" s="75"/>
      <c r="K538" s="20">
        <v>0</v>
      </c>
      <c r="L538" s="20">
        <v>0</v>
      </c>
      <c r="M538" s="23">
        <v>0</v>
      </c>
      <c r="N538" s="23">
        <v>0</v>
      </c>
      <c r="O538" s="71"/>
      <c r="P538" s="104"/>
      <c r="Q538" s="46"/>
      <c r="R538" s="46"/>
      <c r="S538" s="46"/>
      <c r="T538" s="46"/>
    </row>
    <row r="539" spans="1:20" ht="47.25" hidden="1" x14ac:dyDescent="0.25">
      <c r="A539" s="87"/>
      <c r="B539" s="81"/>
      <c r="C539" s="88"/>
      <c r="D539" s="19" t="s">
        <v>5</v>
      </c>
      <c r="E539" s="18">
        <f t="shared" si="122"/>
        <v>0</v>
      </c>
      <c r="F539" s="73">
        <v>0</v>
      </c>
      <c r="G539" s="74"/>
      <c r="H539" s="74"/>
      <c r="I539" s="74"/>
      <c r="J539" s="75"/>
      <c r="K539" s="20">
        <v>0</v>
      </c>
      <c r="L539" s="20">
        <v>0</v>
      </c>
      <c r="M539" s="23">
        <v>0</v>
      </c>
      <c r="N539" s="23">
        <v>0</v>
      </c>
      <c r="O539" s="71"/>
      <c r="P539" s="104"/>
      <c r="Q539" s="46"/>
      <c r="R539" s="46"/>
      <c r="S539" s="46"/>
      <c r="T539" s="46"/>
    </row>
    <row r="540" spans="1:20" hidden="1" x14ac:dyDescent="0.25">
      <c r="A540" s="85"/>
      <c r="B540" s="79" t="s">
        <v>241</v>
      </c>
      <c r="C540" s="67" t="s">
        <v>57</v>
      </c>
      <c r="D540" s="67" t="s">
        <v>57</v>
      </c>
      <c r="E540" s="59" t="s">
        <v>58</v>
      </c>
      <c r="F540" s="59" t="s">
        <v>255</v>
      </c>
      <c r="G540" s="63" t="s">
        <v>139</v>
      </c>
      <c r="H540" s="64"/>
      <c r="I540" s="64"/>
      <c r="J540" s="65"/>
      <c r="K540" s="66" t="s">
        <v>36</v>
      </c>
      <c r="L540" s="66" t="s">
        <v>245</v>
      </c>
      <c r="M540" s="59" t="s">
        <v>247</v>
      </c>
      <c r="N540" s="59" t="s">
        <v>248</v>
      </c>
      <c r="O540" s="71"/>
      <c r="P540" s="104"/>
      <c r="Q540" s="46"/>
      <c r="R540" s="46"/>
      <c r="S540" s="46"/>
      <c r="T540" s="46"/>
    </row>
    <row r="541" spans="1:20" ht="31.5" hidden="1" x14ac:dyDescent="0.25">
      <c r="A541" s="209"/>
      <c r="B541" s="80"/>
      <c r="C541" s="68"/>
      <c r="D541" s="68"/>
      <c r="E541" s="60"/>
      <c r="F541" s="60"/>
      <c r="G541" s="21" t="s">
        <v>127</v>
      </c>
      <c r="H541" s="21" t="s">
        <v>132</v>
      </c>
      <c r="I541" s="21" t="s">
        <v>128</v>
      </c>
      <c r="J541" s="21" t="s">
        <v>129</v>
      </c>
      <c r="K541" s="66"/>
      <c r="L541" s="66"/>
      <c r="M541" s="60"/>
      <c r="N541" s="60"/>
      <c r="O541" s="71"/>
      <c r="P541" s="104"/>
      <c r="Q541" s="46"/>
      <c r="R541" s="46"/>
      <c r="S541" s="46"/>
      <c r="T541" s="46"/>
    </row>
    <row r="542" spans="1:20" ht="69.75" hidden="1" customHeight="1" x14ac:dyDescent="0.25">
      <c r="A542" s="210"/>
      <c r="B542" s="81"/>
      <c r="C542" s="69"/>
      <c r="D542" s="69"/>
      <c r="E542" s="144">
        <v>95.89</v>
      </c>
      <c r="F542" s="144" t="s">
        <v>57</v>
      </c>
      <c r="G542" s="144" t="s">
        <v>57</v>
      </c>
      <c r="H542" s="144" t="s">
        <v>57</v>
      </c>
      <c r="I542" s="144" t="s">
        <v>57</v>
      </c>
      <c r="J542" s="144" t="s">
        <v>57</v>
      </c>
      <c r="K542" s="144" t="s">
        <v>57</v>
      </c>
      <c r="L542" s="144" t="s">
        <v>57</v>
      </c>
      <c r="M542" s="144" t="s">
        <v>57</v>
      </c>
      <c r="N542" s="144" t="s">
        <v>57</v>
      </c>
      <c r="O542" s="72"/>
      <c r="P542" s="104"/>
      <c r="Q542" s="46"/>
      <c r="R542" s="46"/>
      <c r="S542" s="46"/>
      <c r="T542" s="46"/>
    </row>
    <row r="543" spans="1:20" ht="15.75" hidden="1" customHeight="1" x14ac:dyDescent="0.25">
      <c r="A543" s="211" t="s">
        <v>239</v>
      </c>
      <c r="B543" s="79" t="s">
        <v>244</v>
      </c>
      <c r="C543" s="77" t="s">
        <v>238</v>
      </c>
      <c r="D543" s="16" t="s">
        <v>3</v>
      </c>
      <c r="E543" s="21">
        <f>SUM(F543:N543)</f>
        <v>0</v>
      </c>
      <c r="F543" s="63">
        <f>F544+F545+F546+F547</f>
        <v>0</v>
      </c>
      <c r="G543" s="212"/>
      <c r="H543" s="212"/>
      <c r="I543" s="212"/>
      <c r="J543" s="213"/>
      <c r="K543" s="21">
        <f>K544+K545+K546+K547</f>
        <v>0</v>
      </c>
      <c r="L543" s="21">
        <f>L544+L545+L546+L547</f>
        <v>0</v>
      </c>
      <c r="M543" s="21">
        <f t="shared" ref="M543" si="123">M544+M545+M546+M547</f>
        <v>0</v>
      </c>
      <c r="N543" s="21">
        <f t="shared" ref="N543" si="124">N544+N545+N546+N547</f>
        <v>0</v>
      </c>
      <c r="O543" s="70" t="s">
        <v>219</v>
      </c>
      <c r="P543" s="104"/>
      <c r="Q543" s="46"/>
      <c r="R543" s="46"/>
      <c r="S543" s="46"/>
      <c r="T543" s="46"/>
    </row>
    <row r="544" spans="1:20" ht="31.5" hidden="1" x14ac:dyDescent="0.25">
      <c r="A544" s="214"/>
      <c r="B544" s="80"/>
      <c r="C544" s="90"/>
      <c r="D544" s="19" t="s">
        <v>15</v>
      </c>
      <c r="E544" s="21">
        <f t="shared" ref="E544:E546" si="125">SUM(F544:N544)</f>
        <v>0</v>
      </c>
      <c r="F544" s="215">
        <v>0</v>
      </c>
      <c r="G544" s="216"/>
      <c r="H544" s="216"/>
      <c r="I544" s="216"/>
      <c r="J544" s="217"/>
      <c r="K544" s="22">
        <v>0</v>
      </c>
      <c r="L544" s="22">
        <v>0</v>
      </c>
      <c r="M544" s="27">
        <v>0</v>
      </c>
      <c r="N544" s="27">
        <v>0</v>
      </c>
      <c r="O544" s="71"/>
      <c r="P544" s="104"/>
      <c r="Q544" s="46"/>
      <c r="R544" s="46"/>
      <c r="S544" s="46"/>
      <c r="T544" s="46"/>
    </row>
    <row r="545" spans="1:20" ht="31.5" hidden="1" customHeight="1" x14ac:dyDescent="0.25">
      <c r="A545" s="214"/>
      <c r="B545" s="80"/>
      <c r="C545" s="90"/>
      <c r="D545" s="19" t="s">
        <v>19</v>
      </c>
      <c r="E545" s="21">
        <f t="shared" si="125"/>
        <v>0</v>
      </c>
      <c r="F545" s="215">
        <v>0</v>
      </c>
      <c r="G545" s="216"/>
      <c r="H545" s="216"/>
      <c r="I545" s="216"/>
      <c r="J545" s="217"/>
      <c r="K545" s="22">
        <v>0</v>
      </c>
      <c r="L545" s="22">
        <v>0</v>
      </c>
      <c r="M545" s="27">
        <v>0</v>
      </c>
      <c r="N545" s="27">
        <v>0</v>
      </c>
      <c r="O545" s="71"/>
      <c r="P545" s="104"/>
      <c r="Q545" s="46"/>
      <c r="R545" s="46"/>
      <c r="S545" s="46"/>
      <c r="T545" s="46"/>
    </row>
    <row r="546" spans="1:20" ht="47.25" hidden="1" x14ac:dyDescent="0.25">
      <c r="A546" s="214"/>
      <c r="B546" s="80"/>
      <c r="C546" s="90"/>
      <c r="D546" s="19" t="s">
        <v>5</v>
      </c>
      <c r="E546" s="21">
        <f t="shared" si="125"/>
        <v>0</v>
      </c>
      <c r="F546" s="215">
        <v>0</v>
      </c>
      <c r="G546" s="216"/>
      <c r="H546" s="216"/>
      <c r="I546" s="216"/>
      <c r="J546" s="217"/>
      <c r="K546" s="22">
        <v>0</v>
      </c>
      <c r="L546" s="22">
        <v>0</v>
      </c>
      <c r="M546" s="27">
        <v>0</v>
      </c>
      <c r="N546" s="27">
        <v>0</v>
      </c>
      <c r="O546" s="71"/>
      <c r="P546" s="104"/>
      <c r="Q546" s="46"/>
      <c r="R546" s="46"/>
      <c r="S546" s="46"/>
      <c r="T546" s="46"/>
    </row>
    <row r="547" spans="1:20" ht="20.25" hidden="1" customHeight="1" x14ac:dyDescent="0.25">
      <c r="A547" s="218"/>
      <c r="B547" s="81"/>
      <c r="C547" s="78"/>
      <c r="D547" s="219" t="s">
        <v>16</v>
      </c>
      <c r="E547" s="21">
        <f>SUM(F547:L547)</f>
        <v>0</v>
      </c>
      <c r="F547" s="215">
        <v>0</v>
      </c>
      <c r="G547" s="216"/>
      <c r="H547" s="216"/>
      <c r="I547" s="216"/>
      <c r="J547" s="217"/>
      <c r="K547" s="22">
        <v>0</v>
      </c>
      <c r="L547" s="22">
        <v>0</v>
      </c>
      <c r="M547" s="27">
        <v>0</v>
      </c>
      <c r="N547" s="27">
        <v>0</v>
      </c>
      <c r="O547" s="71"/>
      <c r="P547" s="104"/>
      <c r="Q547" s="46"/>
      <c r="R547" s="46"/>
      <c r="S547" s="46"/>
      <c r="T547" s="46"/>
    </row>
    <row r="548" spans="1:20" hidden="1" x14ac:dyDescent="0.25">
      <c r="A548" s="220"/>
      <c r="B548" s="79" t="s">
        <v>240</v>
      </c>
      <c r="C548" s="67" t="s">
        <v>57</v>
      </c>
      <c r="D548" s="67" t="s">
        <v>57</v>
      </c>
      <c r="E548" s="59" t="s">
        <v>58</v>
      </c>
      <c r="F548" s="221" t="s">
        <v>255</v>
      </c>
      <c r="G548" s="221" t="s">
        <v>139</v>
      </c>
      <c r="H548" s="221"/>
      <c r="I548" s="221"/>
      <c r="J548" s="221"/>
      <c r="K548" s="66" t="s">
        <v>36</v>
      </c>
      <c r="L548" s="66" t="s">
        <v>245</v>
      </c>
      <c r="M548" s="59" t="s">
        <v>247</v>
      </c>
      <c r="N548" s="59" t="s">
        <v>248</v>
      </c>
      <c r="O548" s="71"/>
      <c r="P548" s="104"/>
      <c r="Q548" s="46"/>
      <c r="R548" s="46"/>
      <c r="S548" s="46"/>
      <c r="T548" s="46"/>
    </row>
    <row r="549" spans="1:20" ht="31.5" hidden="1" x14ac:dyDescent="0.25">
      <c r="A549" s="214"/>
      <c r="B549" s="80"/>
      <c r="C549" s="68"/>
      <c r="D549" s="68"/>
      <c r="E549" s="60"/>
      <c r="F549" s="221"/>
      <c r="G549" s="21" t="s">
        <v>127</v>
      </c>
      <c r="H549" s="21" t="s">
        <v>132</v>
      </c>
      <c r="I549" s="21" t="s">
        <v>128</v>
      </c>
      <c r="J549" s="21" t="s">
        <v>129</v>
      </c>
      <c r="K549" s="66"/>
      <c r="L549" s="66"/>
      <c r="M549" s="60"/>
      <c r="N549" s="60"/>
      <c r="O549" s="71"/>
      <c r="P549" s="104"/>
      <c r="Q549" s="46"/>
      <c r="R549" s="46"/>
      <c r="S549" s="46"/>
      <c r="T549" s="46"/>
    </row>
    <row r="550" spans="1:20" ht="66.75" hidden="1" customHeight="1" x14ac:dyDescent="0.25">
      <c r="A550" s="218"/>
      <c r="B550" s="81"/>
      <c r="C550" s="69"/>
      <c r="D550" s="69"/>
      <c r="E550" s="27" t="s">
        <v>57</v>
      </c>
      <c r="F550" s="27" t="s">
        <v>57</v>
      </c>
      <c r="G550" s="27" t="s">
        <v>57</v>
      </c>
      <c r="H550" s="27" t="s">
        <v>57</v>
      </c>
      <c r="I550" s="27" t="s">
        <v>57</v>
      </c>
      <c r="J550" s="27" t="s">
        <v>57</v>
      </c>
      <c r="K550" s="22" t="s">
        <v>57</v>
      </c>
      <c r="L550" s="22" t="s">
        <v>57</v>
      </c>
      <c r="M550" s="27" t="s">
        <v>57</v>
      </c>
      <c r="N550" s="27" t="s">
        <v>57</v>
      </c>
      <c r="O550" s="71"/>
      <c r="P550" s="104"/>
      <c r="Q550" s="46"/>
      <c r="R550" s="46"/>
      <c r="S550" s="46"/>
      <c r="T550" s="46"/>
    </row>
    <row r="551" spans="1:20" ht="15.75" customHeight="1" x14ac:dyDescent="0.25">
      <c r="A551" s="222" t="s">
        <v>23</v>
      </c>
      <c r="B551" s="153" t="s">
        <v>220</v>
      </c>
      <c r="C551" s="95" t="s">
        <v>279</v>
      </c>
      <c r="D551" s="16" t="s">
        <v>3</v>
      </c>
      <c r="E551" s="18">
        <f>SUM(F551:N551)</f>
        <v>28316.730000000003</v>
      </c>
      <c r="F551" s="82">
        <f>F553+F554+F552</f>
        <v>0</v>
      </c>
      <c r="G551" s="83"/>
      <c r="H551" s="83"/>
      <c r="I551" s="83"/>
      <c r="J551" s="84"/>
      <c r="K551" s="18">
        <f>K553+K554+K552</f>
        <v>28316.730000000003</v>
      </c>
      <c r="L551" s="18">
        <f t="shared" ref="L551:N551" si="126">L553+L554+L552</f>
        <v>0</v>
      </c>
      <c r="M551" s="18">
        <f t="shared" si="126"/>
        <v>0</v>
      </c>
      <c r="N551" s="18">
        <f t="shared" si="126"/>
        <v>0</v>
      </c>
      <c r="O551" s="205" t="s">
        <v>227</v>
      </c>
      <c r="P551" s="104"/>
      <c r="Q551" s="46"/>
      <c r="R551" s="46"/>
      <c r="S551" s="46"/>
      <c r="T551" s="46"/>
    </row>
    <row r="552" spans="1:20" ht="31.5" x14ac:dyDescent="0.25">
      <c r="A552" s="223"/>
      <c r="B552" s="80"/>
      <c r="C552" s="95"/>
      <c r="D552" s="16" t="s">
        <v>19</v>
      </c>
      <c r="E552" s="18">
        <f t="shared" ref="E552:E553" si="127">SUM(F552:N552)</f>
        <v>11624.58</v>
      </c>
      <c r="F552" s="82">
        <f>F556</f>
        <v>0</v>
      </c>
      <c r="G552" s="83"/>
      <c r="H552" s="83"/>
      <c r="I552" s="83"/>
      <c r="J552" s="84"/>
      <c r="K552" s="18">
        <f>K556</f>
        <v>11624.58</v>
      </c>
      <c r="L552" s="18">
        <f t="shared" ref="L552:N552" si="128">L556</f>
        <v>0</v>
      </c>
      <c r="M552" s="18">
        <f t="shared" si="128"/>
        <v>0</v>
      </c>
      <c r="N552" s="18">
        <f t="shared" si="128"/>
        <v>0</v>
      </c>
      <c r="O552" s="205"/>
      <c r="P552" s="104"/>
      <c r="Q552" s="46"/>
      <c r="R552" s="46"/>
      <c r="S552" s="46"/>
      <c r="T552" s="46"/>
    </row>
    <row r="553" spans="1:20" ht="31.5" x14ac:dyDescent="0.25">
      <c r="A553" s="223"/>
      <c r="B553" s="80"/>
      <c r="C553" s="95"/>
      <c r="D553" s="16" t="s">
        <v>15</v>
      </c>
      <c r="E553" s="18">
        <f t="shared" si="127"/>
        <v>5988.42</v>
      </c>
      <c r="F553" s="82">
        <f>F557</f>
        <v>0</v>
      </c>
      <c r="G553" s="83"/>
      <c r="H553" s="83"/>
      <c r="I553" s="83"/>
      <c r="J553" s="84"/>
      <c r="K553" s="18">
        <f>K557</f>
        <v>5988.42</v>
      </c>
      <c r="L553" s="18">
        <f t="shared" ref="L553:N553" si="129">L557</f>
        <v>0</v>
      </c>
      <c r="M553" s="18">
        <f t="shared" si="129"/>
        <v>0</v>
      </c>
      <c r="N553" s="18">
        <f t="shared" si="129"/>
        <v>0</v>
      </c>
      <c r="O553" s="205"/>
      <c r="P553" s="104"/>
      <c r="Q553" s="46"/>
      <c r="R553" s="46"/>
      <c r="S553" s="46"/>
      <c r="T553" s="46"/>
    </row>
    <row r="554" spans="1:20" ht="53.25" customHeight="1" x14ac:dyDescent="0.25">
      <c r="A554" s="223"/>
      <c r="B554" s="81"/>
      <c r="C554" s="95"/>
      <c r="D554" s="16" t="s">
        <v>5</v>
      </c>
      <c r="E554" s="18">
        <f>SUM(F554:N554)</f>
        <v>10703.73</v>
      </c>
      <c r="F554" s="82">
        <f>F558</f>
        <v>0</v>
      </c>
      <c r="G554" s="83"/>
      <c r="H554" s="83"/>
      <c r="I554" s="83"/>
      <c r="J554" s="84"/>
      <c r="K554" s="18">
        <f>K558</f>
        <v>10703.73</v>
      </c>
      <c r="L554" s="18">
        <f t="shared" ref="L554:N554" si="130">L558</f>
        <v>0</v>
      </c>
      <c r="M554" s="18">
        <f t="shared" si="130"/>
        <v>0</v>
      </c>
      <c r="N554" s="18">
        <f t="shared" si="130"/>
        <v>0</v>
      </c>
      <c r="O554" s="205"/>
      <c r="P554" s="104"/>
      <c r="Q554" s="46"/>
      <c r="R554" s="46"/>
      <c r="S554" s="46"/>
      <c r="T554" s="46"/>
    </row>
    <row r="555" spans="1:20" x14ac:dyDescent="0.25">
      <c r="A555" s="224" t="s">
        <v>55</v>
      </c>
      <c r="B555" s="76" t="s">
        <v>221</v>
      </c>
      <c r="C555" s="88" t="s">
        <v>279</v>
      </c>
      <c r="D555" s="16" t="s">
        <v>3</v>
      </c>
      <c r="E555" s="18">
        <f>SUM(F555:N555)</f>
        <v>28316.730000000003</v>
      </c>
      <c r="F555" s="225">
        <f>F557+F558+F556</f>
        <v>0</v>
      </c>
      <c r="G555" s="225"/>
      <c r="H555" s="225"/>
      <c r="I555" s="225"/>
      <c r="J555" s="225"/>
      <c r="K555" s="18">
        <f>K557+K558+K556</f>
        <v>28316.730000000003</v>
      </c>
      <c r="L555" s="18">
        <f>L557+L558+L556</f>
        <v>0</v>
      </c>
      <c r="M555" s="18">
        <f>M557+M558+M556</f>
        <v>0</v>
      </c>
      <c r="N555" s="18">
        <f>N557+N558+N556</f>
        <v>0</v>
      </c>
      <c r="O555" s="205"/>
      <c r="P555" s="104"/>
      <c r="Q555" s="46"/>
      <c r="R555" s="46"/>
      <c r="S555" s="46"/>
      <c r="T555" s="46"/>
    </row>
    <row r="556" spans="1:20" ht="31.5" x14ac:dyDescent="0.25">
      <c r="A556" s="224"/>
      <c r="B556" s="76"/>
      <c r="C556" s="88"/>
      <c r="D556" s="19" t="s">
        <v>19</v>
      </c>
      <c r="E556" s="18">
        <f t="shared" ref="E556:E557" si="131">SUM(F556:N556)</f>
        <v>11624.58</v>
      </c>
      <c r="F556" s="226">
        <v>0</v>
      </c>
      <c r="G556" s="226"/>
      <c r="H556" s="226"/>
      <c r="I556" s="226"/>
      <c r="J556" s="226"/>
      <c r="K556" s="20">
        <v>11624.58</v>
      </c>
      <c r="L556" s="20">
        <v>0</v>
      </c>
      <c r="M556" s="20">
        <v>0</v>
      </c>
      <c r="N556" s="20">
        <v>0</v>
      </c>
      <c r="O556" s="205"/>
      <c r="P556" s="104"/>
      <c r="Q556" s="46"/>
      <c r="R556" s="46"/>
      <c r="S556" s="46"/>
      <c r="T556" s="46"/>
    </row>
    <row r="557" spans="1:20" ht="31.5" x14ac:dyDescent="0.25">
      <c r="A557" s="224"/>
      <c r="B557" s="76"/>
      <c r="C557" s="88"/>
      <c r="D557" s="19" t="s">
        <v>15</v>
      </c>
      <c r="E557" s="18">
        <f t="shared" si="131"/>
        <v>5988.42</v>
      </c>
      <c r="F557" s="226">
        <v>0</v>
      </c>
      <c r="G557" s="226"/>
      <c r="H557" s="226"/>
      <c r="I557" s="226"/>
      <c r="J557" s="226"/>
      <c r="K557" s="20">
        <v>5988.42</v>
      </c>
      <c r="L557" s="20">
        <v>0</v>
      </c>
      <c r="M557" s="20">
        <v>0</v>
      </c>
      <c r="N557" s="20">
        <v>0</v>
      </c>
      <c r="O557" s="205"/>
      <c r="P557" s="104"/>
      <c r="Q557" s="46"/>
      <c r="R557" s="46"/>
      <c r="S557" s="46"/>
      <c r="T557" s="46"/>
    </row>
    <row r="558" spans="1:20" ht="47.25" x14ac:dyDescent="0.25">
      <c r="A558" s="224"/>
      <c r="B558" s="76"/>
      <c r="C558" s="88"/>
      <c r="D558" s="19" t="s">
        <v>5</v>
      </c>
      <c r="E558" s="18">
        <f>SUM(F558:N558)</f>
        <v>10703.73</v>
      </c>
      <c r="F558" s="226">
        <v>0</v>
      </c>
      <c r="G558" s="226"/>
      <c r="H558" s="226"/>
      <c r="I558" s="226"/>
      <c r="J558" s="226"/>
      <c r="K558" s="20">
        <v>10703.73</v>
      </c>
      <c r="L558" s="20">
        <v>0</v>
      </c>
      <c r="M558" s="20">
        <v>0</v>
      </c>
      <c r="N558" s="20">
        <v>0</v>
      </c>
      <c r="O558" s="205"/>
      <c r="P558" s="104"/>
      <c r="Q558" s="46"/>
      <c r="R558" s="46"/>
      <c r="S558" s="46"/>
      <c r="T558" s="46"/>
    </row>
    <row r="559" spans="1:20" x14ac:dyDescent="0.25">
      <c r="A559" s="224"/>
      <c r="B559" s="76" t="s">
        <v>236</v>
      </c>
      <c r="C559" s="88" t="s">
        <v>57</v>
      </c>
      <c r="D559" s="198" t="s">
        <v>57</v>
      </c>
      <c r="E559" s="59" t="s">
        <v>58</v>
      </c>
      <c r="F559" s="221" t="s">
        <v>254</v>
      </c>
      <c r="G559" s="63" t="s">
        <v>139</v>
      </c>
      <c r="H559" s="64"/>
      <c r="I559" s="64"/>
      <c r="J559" s="65"/>
      <c r="K559" s="66" t="s">
        <v>36</v>
      </c>
      <c r="L559" s="66" t="s">
        <v>245</v>
      </c>
      <c r="M559" s="221" t="s">
        <v>247</v>
      </c>
      <c r="N559" s="221" t="s">
        <v>248</v>
      </c>
      <c r="O559" s="205"/>
      <c r="P559" s="104"/>
      <c r="Q559" s="46"/>
      <c r="R559" s="46"/>
      <c r="S559" s="46"/>
      <c r="T559" s="46"/>
    </row>
    <row r="560" spans="1:20" ht="31.5" x14ac:dyDescent="0.25">
      <c r="A560" s="224"/>
      <c r="B560" s="76"/>
      <c r="C560" s="88"/>
      <c r="D560" s="198"/>
      <c r="E560" s="60"/>
      <c r="F560" s="221"/>
      <c r="G560" s="21" t="s">
        <v>127</v>
      </c>
      <c r="H560" s="21" t="s">
        <v>132</v>
      </c>
      <c r="I560" s="21" t="s">
        <v>128</v>
      </c>
      <c r="J560" s="21" t="s">
        <v>129</v>
      </c>
      <c r="K560" s="66"/>
      <c r="L560" s="66"/>
      <c r="M560" s="221"/>
      <c r="N560" s="221"/>
      <c r="O560" s="205"/>
      <c r="P560" s="104"/>
      <c r="Q560" s="46"/>
      <c r="R560" s="46"/>
      <c r="S560" s="46"/>
      <c r="T560" s="46"/>
    </row>
    <row r="561" spans="1:20" ht="23.25" customHeight="1" x14ac:dyDescent="0.25">
      <c r="A561" s="224"/>
      <c r="B561" s="76"/>
      <c r="C561" s="88"/>
      <c r="D561" s="198"/>
      <c r="E561" s="14">
        <v>3</v>
      </c>
      <c r="F561" s="144" t="s">
        <v>57</v>
      </c>
      <c r="G561" s="144" t="s">
        <v>57</v>
      </c>
      <c r="H561" s="144" t="s">
        <v>57</v>
      </c>
      <c r="I561" s="144" t="s">
        <v>57</v>
      </c>
      <c r="J561" s="144" t="s">
        <v>57</v>
      </c>
      <c r="K561" s="145">
        <v>3</v>
      </c>
      <c r="L561" s="166" t="s">
        <v>57</v>
      </c>
      <c r="M561" s="166" t="s">
        <v>57</v>
      </c>
      <c r="N561" s="166" t="s">
        <v>57</v>
      </c>
      <c r="O561" s="205"/>
      <c r="P561" s="104"/>
      <c r="Q561" s="46"/>
      <c r="R561" s="46"/>
      <c r="S561" s="46"/>
      <c r="T561" s="46"/>
    </row>
    <row r="562" spans="1:20" x14ac:dyDescent="0.25">
      <c r="A562" s="137" t="s">
        <v>13</v>
      </c>
      <c r="B562" s="137"/>
      <c r="C562" s="137"/>
      <c r="D562" s="16" t="s">
        <v>3</v>
      </c>
      <c r="E562" s="18">
        <f>SUM(F562:N562)</f>
        <v>3122843.4993500002</v>
      </c>
      <c r="F562" s="82">
        <f>F563+F564+F565+F566</f>
        <v>670584.88615000003</v>
      </c>
      <c r="G562" s="83"/>
      <c r="H562" s="83"/>
      <c r="I562" s="83"/>
      <c r="J562" s="84"/>
      <c r="K562" s="18">
        <f>SUM(K563:K566)</f>
        <v>634302.20079999999</v>
      </c>
      <c r="L562" s="18">
        <f>SUM(L563:L566)</f>
        <v>605985.47080000001</v>
      </c>
      <c r="M562" s="18">
        <f>SUM(M563:M566)</f>
        <v>605985.47080000001</v>
      </c>
      <c r="N562" s="18">
        <f>SUM(N563:N566)</f>
        <v>605985.47080000001</v>
      </c>
      <c r="O562" s="70"/>
      <c r="P562" s="104"/>
      <c r="Q562" s="46"/>
      <c r="R562" s="46"/>
      <c r="S562" s="46"/>
      <c r="T562" s="46"/>
    </row>
    <row r="563" spans="1:20" ht="31.5" x14ac:dyDescent="0.25">
      <c r="A563" s="137"/>
      <c r="B563" s="137"/>
      <c r="C563" s="137"/>
      <c r="D563" s="16" t="s">
        <v>19</v>
      </c>
      <c r="E563" s="18">
        <f t="shared" ref="E563:E566" si="132">SUM(F563:N563)</f>
        <v>11624.58</v>
      </c>
      <c r="F563" s="82">
        <f>F552+F481</f>
        <v>0</v>
      </c>
      <c r="G563" s="83"/>
      <c r="H563" s="83"/>
      <c r="I563" s="83"/>
      <c r="J563" s="84"/>
      <c r="K563" s="18">
        <f>K552+K481</f>
        <v>11624.58</v>
      </c>
      <c r="L563" s="18">
        <f t="shared" ref="L563:N563" si="133">L552+L481</f>
        <v>0</v>
      </c>
      <c r="M563" s="18">
        <f t="shared" si="133"/>
        <v>0</v>
      </c>
      <c r="N563" s="18">
        <f t="shared" si="133"/>
        <v>0</v>
      </c>
      <c r="O563" s="71"/>
      <c r="P563" s="104"/>
      <c r="Q563" s="46"/>
      <c r="R563" s="46"/>
      <c r="S563" s="46"/>
      <c r="T563" s="46"/>
    </row>
    <row r="564" spans="1:20" ht="31.5" x14ac:dyDescent="0.25">
      <c r="A564" s="137"/>
      <c r="B564" s="137"/>
      <c r="C564" s="137"/>
      <c r="D564" s="16" t="s">
        <v>15</v>
      </c>
      <c r="E564" s="18">
        <f t="shared" si="132"/>
        <v>45116.22</v>
      </c>
      <c r="F564" s="82">
        <f>F424+F441+F482+F521</f>
        <v>39127.800000000003</v>
      </c>
      <c r="G564" s="83"/>
      <c r="H564" s="83"/>
      <c r="I564" s="83"/>
      <c r="J564" s="84"/>
      <c r="K564" s="18">
        <f>K553+K521+K482+K441</f>
        <v>5988.42</v>
      </c>
      <c r="L564" s="18">
        <f>L553+L521+L482+L441</f>
        <v>0</v>
      </c>
      <c r="M564" s="18">
        <f>M553+M521+M482+M441</f>
        <v>0</v>
      </c>
      <c r="N564" s="18">
        <f>N553+N521+N482+N441</f>
        <v>0</v>
      </c>
      <c r="O564" s="71"/>
      <c r="P564" s="104"/>
      <c r="Q564" s="46"/>
      <c r="R564" s="46"/>
      <c r="S564" s="46"/>
      <c r="T564" s="46"/>
    </row>
    <row r="565" spans="1:20" ht="52.5" customHeight="1" x14ac:dyDescent="0.25">
      <c r="A565" s="137"/>
      <c r="B565" s="137"/>
      <c r="C565" s="137"/>
      <c r="D565" s="16" t="s">
        <v>5</v>
      </c>
      <c r="E565" s="18">
        <f t="shared" si="132"/>
        <v>2517911.3587000002</v>
      </c>
      <c r="F565" s="82">
        <f>F554+F523+F507+F483+F442+F425</f>
        <v>521818.81802000001</v>
      </c>
      <c r="G565" s="83"/>
      <c r="H565" s="83"/>
      <c r="I565" s="83"/>
      <c r="J565" s="84"/>
      <c r="K565" s="18">
        <f>K554+K523+K507+K483+K442+K425</f>
        <v>507050.93267000001</v>
      </c>
      <c r="L565" s="18">
        <f>L554+L523+L507+L483+L442+L425</f>
        <v>496347.20267000003</v>
      </c>
      <c r="M565" s="18">
        <f>M554+M523+M507+M483+M442+M425</f>
        <v>496347.20267000003</v>
      </c>
      <c r="N565" s="18">
        <f>N554+N523+N507+N483+N442+N425</f>
        <v>496347.20267000003</v>
      </c>
      <c r="O565" s="71"/>
      <c r="P565" s="104"/>
      <c r="Q565" s="46"/>
      <c r="R565" s="46"/>
      <c r="S565" s="46"/>
      <c r="T565" s="46"/>
    </row>
    <row r="566" spans="1:20" x14ac:dyDescent="0.25">
      <c r="A566" s="137"/>
      <c r="B566" s="137"/>
      <c r="C566" s="137"/>
      <c r="D566" s="57" t="s">
        <v>16</v>
      </c>
      <c r="E566" s="18">
        <f t="shared" si="132"/>
        <v>548191.34065000003</v>
      </c>
      <c r="F566" s="82">
        <f>F426+F443</f>
        <v>109638.26813</v>
      </c>
      <c r="G566" s="83"/>
      <c r="H566" s="83"/>
      <c r="I566" s="83"/>
      <c r="J566" s="84"/>
      <c r="K566" s="18">
        <f>K426+K443</f>
        <v>109638.26813</v>
      </c>
      <c r="L566" s="18">
        <f>L426+L443</f>
        <v>109638.26813</v>
      </c>
      <c r="M566" s="18">
        <f>M426+M443</f>
        <v>109638.26813</v>
      </c>
      <c r="N566" s="18">
        <f>N426+N443</f>
        <v>109638.26813</v>
      </c>
      <c r="O566" s="72"/>
      <c r="P566" s="104"/>
      <c r="Q566" s="46"/>
      <c r="R566" s="46"/>
      <c r="S566" s="46"/>
      <c r="T566" s="46"/>
    </row>
    <row r="567" spans="1:20" x14ac:dyDescent="0.25">
      <c r="A567" s="91" t="s">
        <v>158</v>
      </c>
      <c r="B567" s="92"/>
      <c r="C567" s="92"/>
      <c r="D567" s="92"/>
      <c r="E567" s="92"/>
      <c r="F567" s="92"/>
      <c r="G567" s="92"/>
      <c r="H567" s="92"/>
      <c r="I567" s="92"/>
      <c r="J567" s="92"/>
      <c r="K567" s="92"/>
      <c r="L567" s="92"/>
      <c r="M567" s="92"/>
      <c r="N567" s="92"/>
      <c r="O567" s="92"/>
      <c r="P567" s="104"/>
      <c r="Q567" s="46"/>
      <c r="R567" s="46"/>
      <c r="S567" s="46"/>
      <c r="T567" s="46"/>
    </row>
    <row r="568" spans="1:20" ht="15.75" customHeight="1" x14ac:dyDescent="0.25">
      <c r="A568" s="95" t="s">
        <v>30</v>
      </c>
      <c r="B568" s="89" t="s">
        <v>334</v>
      </c>
      <c r="C568" s="95" t="s">
        <v>279</v>
      </c>
      <c r="D568" s="16" t="s">
        <v>3</v>
      </c>
      <c r="E568" s="18">
        <f>SUM(F568:N568)</f>
        <v>10000</v>
      </c>
      <c r="F568" s="82">
        <f>SUM(F569:F569)</f>
        <v>2000</v>
      </c>
      <c r="G568" s="83"/>
      <c r="H568" s="83"/>
      <c r="I568" s="83"/>
      <c r="J568" s="84"/>
      <c r="K568" s="18">
        <f>SUM(K569:K569)</f>
        <v>2000</v>
      </c>
      <c r="L568" s="18">
        <f>SUM(L569:L569)</f>
        <v>2000</v>
      </c>
      <c r="M568" s="17">
        <f>M569</f>
        <v>2000</v>
      </c>
      <c r="N568" s="17">
        <f>N569</f>
        <v>2000</v>
      </c>
      <c r="O568" s="70" t="s">
        <v>52</v>
      </c>
      <c r="P568" s="104"/>
      <c r="Q568" s="46"/>
      <c r="R568" s="46"/>
      <c r="S568" s="46"/>
      <c r="T568" s="46"/>
    </row>
    <row r="569" spans="1:20" ht="63" x14ac:dyDescent="0.25">
      <c r="A569" s="95"/>
      <c r="B569" s="89"/>
      <c r="C569" s="95"/>
      <c r="D569" s="16" t="s">
        <v>5</v>
      </c>
      <c r="E569" s="18">
        <f t="shared" ref="E569:E571" si="134">SUM(F569:N569)</f>
        <v>10000</v>
      </c>
      <c r="F569" s="82">
        <f>F571</f>
        <v>2000</v>
      </c>
      <c r="G569" s="83"/>
      <c r="H569" s="83"/>
      <c r="I569" s="83"/>
      <c r="J569" s="84"/>
      <c r="K569" s="18">
        <f>K571</f>
        <v>2000</v>
      </c>
      <c r="L569" s="18">
        <f t="shared" ref="L569:N569" si="135">L571</f>
        <v>2000</v>
      </c>
      <c r="M569" s="18">
        <f t="shared" si="135"/>
        <v>2000</v>
      </c>
      <c r="N569" s="18">
        <f t="shared" si="135"/>
        <v>2000</v>
      </c>
      <c r="O569" s="72"/>
      <c r="P569" s="104"/>
      <c r="Q569" s="46"/>
      <c r="R569" s="46"/>
      <c r="S569" s="46"/>
      <c r="T569" s="46"/>
    </row>
    <row r="570" spans="1:20" ht="15.75" customHeight="1" x14ac:dyDescent="0.25">
      <c r="A570" s="85" t="s">
        <v>6</v>
      </c>
      <c r="B570" s="79" t="s">
        <v>53</v>
      </c>
      <c r="C570" s="88" t="s">
        <v>279</v>
      </c>
      <c r="D570" s="16" t="s">
        <v>3</v>
      </c>
      <c r="E570" s="18">
        <f t="shared" si="134"/>
        <v>10000</v>
      </c>
      <c r="F570" s="82">
        <f>SUM(F571:F571)</f>
        <v>2000</v>
      </c>
      <c r="G570" s="83"/>
      <c r="H570" s="83"/>
      <c r="I570" s="83"/>
      <c r="J570" s="84"/>
      <c r="K570" s="18">
        <f>SUM(K571:K571)</f>
        <v>2000</v>
      </c>
      <c r="L570" s="18">
        <f>SUM(L571:L571)</f>
        <v>2000</v>
      </c>
      <c r="M570" s="17">
        <f>M571</f>
        <v>2000</v>
      </c>
      <c r="N570" s="17">
        <f>N571</f>
        <v>2000</v>
      </c>
      <c r="O570" s="70" t="s">
        <v>52</v>
      </c>
      <c r="P570" s="104"/>
      <c r="Q570" s="46"/>
      <c r="R570" s="46"/>
      <c r="S570" s="46"/>
      <c r="T570" s="46"/>
    </row>
    <row r="571" spans="1:20" ht="58.5" customHeight="1" x14ac:dyDescent="0.25">
      <c r="A571" s="86"/>
      <c r="B571" s="81"/>
      <c r="C571" s="88"/>
      <c r="D571" s="19" t="s">
        <v>5</v>
      </c>
      <c r="E571" s="18">
        <f t="shared" si="134"/>
        <v>10000</v>
      </c>
      <c r="F571" s="73">
        <v>2000</v>
      </c>
      <c r="G571" s="74"/>
      <c r="H571" s="74"/>
      <c r="I571" s="74"/>
      <c r="J571" s="75"/>
      <c r="K571" s="20">
        <v>2000</v>
      </c>
      <c r="L571" s="20">
        <v>2000</v>
      </c>
      <c r="M571" s="20">
        <v>2000</v>
      </c>
      <c r="N571" s="20">
        <v>2000</v>
      </c>
      <c r="O571" s="71"/>
      <c r="P571" s="107"/>
      <c r="Q571" s="46"/>
      <c r="R571" s="46"/>
      <c r="S571" s="46"/>
      <c r="T571" s="46"/>
    </row>
    <row r="572" spans="1:20" x14ac:dyDescent="0.25">
      <c r="A572" s="86"/>
      <c r="B572" s="79" t="s">
        <v>291</v>
      </c>
      <c r="C572" s="67" t="s">
        <v>57</v>
      </c>
      <c r="D572" s="67" t="s">
        <v>57</v>
      </c>
      <c r="E572" s="59" t="s">
        <v>58</v>
      </c>
      <c r="F572" s="59" t="s">
        <v>254</v>
      </c>
      <c r="G572" s="63" t="s">
        <v>139</v>
      </c>
      <c r="H572" s="64"/>
      <c r="I572" s="64"/>
      <c r="J572" s="65"/>
      <c r="K572" s="66" t="s">
        <v>36</v>
      </c>
      <c r="L572" s="66" t="s">
        <v>245</v>
      </c>
      <c r="M572" s="59" t="s">
        <v>247</v>
      </c>
      <c r="N572" s="59" t="s">
        <v>248</v>
      </c>
      <c r="O572" s="71"/>
      <c r="P572" s="104"/>
      <c r="Q572" s="46"/>
      <c r="R572" s="46"/>
      <c r="S572" s="46"/>
      <c r="T572" s="46"/>
    </row>
    <row r="573" spans="1:20" ht="31.5" x14ac:dyDescent="0.25">
      <c r="A573" s="86"/>
      <c r="B573" s="80"/>
      <c r="C573" s="68"/>
      <c r="D573" s="68"/>
      <c r="E573" s="60"/>
      <c r="F573" s="60"/>
      <c r="G573" s="21" t="s">
        <v>127</v>
      </c>
      <c r="H573" s="21" t="s">
        <v>132</v>
      </c>
      <c r="I573" s="21" t="s">
        <v>128</v>
      </c>
      <c r="J573" s="21" t="s">
        <v>129</v>
      </c>
      <c r="K573" s="66"/>
      <c r="L573" s="66"/>
      <c r="M573" s="60"/>
      <c r="N573" s="60"/>
      <c r="O573" s="71"/>
      <c r="P573" s="108"/>
      <c r="Q573" s="46"/>
      <c r="R573" s="46"/>
      <c r="S573" s="46"/>
      <c r="T573" s="46"/>
    </row>
    <row r="574" spans="1:20" ht="15" customHeight="1" x14ac:dyDescent="0.25">
      <c r="A574" s="87"/>
      <c r="B574" s="81"/>
      <c r="C574" s="69"/>
      <c r="D574" s="69"/>
      <c r="E574" s="142">
        <v>5</v>
      </c>
      <c r="F574" s="143">
        <v>1</v>
      </c>
      <c r="G574" s="143" t="s">
        <v>57</v>
      </c>
      <c r="H574" s="143">
        <v>1</v>
      </c>
      <c r="I574" s="143">
        <v>1</v>
      </c>
      <c r="J574" s="143">
        <v>1</v>
      </c>
      <c r="K574" s="143">
        <v>1</v>
      </c>
      <c r="L574" s="143">
        <v>1</v>
      </c>
      <c r="M574" s="143">
        <v>1</v>
      </c>
      <c r="N574" s="143">
        <v>1</v>
      </c>
      <c r="O574" s="72"/>
      <c r="P574" s="108"/>
      <c r="Q574" s="46"/>
      <c r="R574" s="46"/>
      <c r="S574" s="46"/>
      <c r="T574" s="46"/>
    </row>
    <row r="575" spans="1:20" ht="20.25" customHeight="1" x14ac:dyDescent="0.25">
      <c r="A575" s="85" t="s">
        <v>8</v>
      </c>
      <c r="B575" s="153" t="s">
        <v>323</v>
      </c>
      <c r="C575" s="139" t="s">
        <v>279</v>
      </c>
      <c r="D575" s="16" t="s">
        <v>3</v>
      </c>
      <c r="E575" s="18">
        <f>SUM(F575:N575)</f>
        <v>7500</v>
      </c>
      <c r="F575" s="82">
        <f>SUM(F576:J577)</f>
        <v>1500</v>
      </c>
      <c r="G575" s="83"/>
      <c r="H575" s="83"/>
      <c r="I575" s="83"/>
      <c r="J575" s="84"/>
      <c r="K575" s="18">
        <f>SUM(K576:K577)</f>
        <v>1500</v>
      </c>
      <c r="L575" s="18">
        <f t="shared" ref="L575:N575" si="136">SUM(L576:L577)</f>
        <v>1500</v>
      </c>
      <c r="M575" s="18">
        <f t="shared" si="136"/>
        <v>1500</v>
      </c>
      <c r="N575" s="18">
        <f t="shared" si="136"/>
        <v>1500</v>
      </c>
      <c r="O575" s="205" t="s">
        <v>52</v>
      </c>
      <c r="P575" s="104"/>
      <c r="Q575" s="46"/>
      <c r="R575" s="46"/>
      <c r="S575" s="46"/>
      <c r="T575" s="46"/>
    </row>
    <row r="576" spans="1:20" ht="31.5" hidden="1" x14ac:dyDescent="0.25">
      <c r="A576" s="86"/>
      <c r="B576" s="154"/>
      <c r="C576" s="140"/>
      <c r="D576" s="16" t="s">
        <v>15</v>
      </c>
      <c r="E576" s="18">
        <f t="shared" ref="E576:E577" si="137">SUM(F576:N576)</f>
        <v>0</v>
      </c>
      <c r="F576" s="82">
        <v>0</v>
      </c>
      <c r="G576" s="83"/>
      <c r="H576" s="83"/>
      <c r="I576" s="83"/>
      <c r="J576" s="84"/>
      <c r="K576" s="18">
        <v>0</v>
      </c>
      <c r="L576" s="18">
        <v>0</v>
      </c>
      <c r="M576" s="18">
        <v>0</v>
      </c>
      <c r="N576" s="18">
        <v>0</v>
      </c>
      <c r="O576" s="205"/>
      <c r="P576" s="104"/>
      <c r="Q576" s="46"/>
      <c r="R576" s="46"/>
      <c r="S576" s="46"/>
      <c r="T576" s="46"/>
    </row>
    <row r="577" spans="1:20" ht="63" x14ac:dyDescent="0.25">
      <c r="A577" s="86"/>
      <c r="B577" s="154"/>
      <c r="C577" s="140"/>
      <c r="D577" s="16" t="s">
        <v>5</v>
      </c>
      <c r="E577" s="18">
        <f t="shared" si="137"/>
        <v>7500</v>
      </c>
      <c r="F577" s="82">
        <f>F581+F587+F593</f>
        <v>1500</v>
      </c>
      <c r="G577" s="83"/>
      <c r="H577" s="83"/>
      <c r="I577" s="83"/>
      <c r="J577" s="84"/>
      <c r="K577" s="18">
        <f>K581+K593</f>
        <v>1500</v>
      </c>
      <c r="L577" s="18">
        <f t="shared" ref="L577:N577" si="138">L581+L593</f>
        <v>1500</v>
      </c>
      <c r="M577" s="18">
        <f t="shared" si="138"/>
        <v>1500</v>
      </c>
      <c r="N577" s="18">
        <f t="shared" si="138"/>
        <v>1500</v>
      </c>
      <c r="O577" s="205"/>
      <c r="P577" s="134"/>
      <c r="Q577" s="46"/>
      <c r="R577" s="46"/>
      <c r="S577" s="46"/>
      <c r="T577" s="46"/>
    </row>
    <row r="578" spans="1:20" hidden="1" x14ac:dyDescent="0.25">
      <c r="A578" s="87"/>
      <c r="B578" s="155"/>
      <c r="C578" s="141"/>
      <c r="D578" s="57" t="s">
        <v>16</v>
      </c>
      <c r="E578" s="142"/>
      <c r="F578" s="227"/>
      <c r="G578" s="228"/>
      <c r="H578" s="228"/>
      <c r="I578" s="228"/>
      <c r="J578" s="229"/>
      <c r="K578" s="142"/>
      <c r="L578" s="142"/>
      <c r="M578" s="230"/>
      <c r="N578" s="230"/>
      <c r="O578" s="56"/>
      <c r="P578" s="104"/>
      <c r="Q578" s="46"/>
      <c r="R578" s="46"/>
      <c r="S578" s="46"/>
      <c r="T578" s="46"/>
    </row>
    <row r="579" spans="1:20" ht="18.75" customHeight="1" x14ac:dyDescent="0.25">
      <c r="A579" s="85" t="s">
        <v>9</v>
      </c>
      <c r="B579" s="79" t="s">
        <v>317</v>
      </c>
      <c r="C579" s="77" t="s">
        <v>279</v>
      </c>
      <c r="D579" s="16" t="s">
        <v>3</v>
      </c>
      <c r="E579" s="18">
        <f>SUM(F579:N579)</f>
        <v>4600</v>
      </c>
      <c r="F579" s="82">
        <f>SUM(F580:J581)</f>
        <v>920</v>
      </c>
      <c r="G579" s="83"/>
      <c r="H579" s="83"/>
      <c r="I579" s="83"/>
      <c r="J579" s="84"/>
      <c r="K579" s="18">
        <f>SUM(K580:K581)</f>
        <v>920</v>
      </c>
      <c r="L579" s="18">
        <f t="shared" ref="L579:N579" si="139">SUM(L580:L581)</f>
        <v>920</v>
      </c>
      <c r="M579" s="18">
        <f t="shared" si="139"/>
        <v>920</v>
      </c>
      <c r="N579" s="18">
        <f t="shared" si="139"/>
        <v>920</v>
      </c>
      <c r="O579" s="71" t="s">
        <v>52</v>
      </c>
      <c r="P579" s="104"/>
      <c r="Q579" s="46"/>
      <c r="R579" s="46"/>
      <c r="S579" s="46"/>
      <c r="T579" s="46"/>
    </row>
    <row r="580" spans="1:20" ht="31.5" hidden="1" x14ac:dyDescent="0.25">
      <c r="A580" s="86"/>
      <c r="B580" s="80"/>
      <c r="C580" s="90"/>
      <c r="D580" s="19" t="s">
        <v>15</v>
      </c>
      <c r="E580" s="18">
        <f>SUM(F580:N580)</f>
        <v>0</v>
      </c>
      <c r="F580" s="73">
        <v>0</v>
      </c>
      <c r="G580" s="74"/>
      <c r="H580" s="74"/>
      <c r="I580" s="74"/>
      <c r="J580" s="75"/>
      <c r="K580" s="20">
        <v>0</v>
      </c>
      <c r="L580" s="20">
        <v>0</v>
      </c>
      <c r="M580" s="20">
        <v>0</v>
      </c>
      <c r="N580" s="20">
        <v>0</v>
      </c>
      <c r="O580" s="71"/>
      <c r="P580" s="104"/>
      <c r="Q580" s="46"/>
      <c r="R580" s="46"/>
      <c r="S580" s="46"/>
      <c r="T580" s="46"/>
    </row>
    <row r="581" spans="1:20" ht="47.25" x14ac:dyDescent="0.25">
      <c r="A581" s="86"/>
      <c r="B581" s="81"/>
      <c r="C581" s="78"/>
      <c r="D581" s="19" t="s">
        <v>5</v>
      </c>
      <c r="E581" s="18">
        <f t="shared" ref="E581" si="140">SUM(F581:N581)</f>
        <v>4600</v>
      </c>
      <c r="F581" s="73">
        <v>920</v>
      </c>
      <c r="G581" s="74"/>
      <c r="H581" s="74"/>
      <c r="I581" s="74"/>
      <c r="J581" s="75"/>
      <c r="K581" s="20">
        <v>920</v>
      </c>
      <c r="L581" s="20">
        <v>920</v>
      </c>
      <c r="M581" s="20">
        <v>920</v>
      </c>
      <c r="N581" s="20">
        <v>920</v>
      </c>
      <c r="O581" s="71"/>
      <c r="P581" s="107"/>
      <c r="Q581" s="46"/>
      <c r="R581" s="46"/>
      <c r="S581" s="46"/>
      <c r="T581" s="46"/>
    </row>
    <row r="582" spans="1:20" ht="18.75" customHeight="1" x14ac:dyDescent="0.25">
      <c r="A582" s="86"/>
      <c r="B582" s="79" t="s">
        <v>316</v>
      </c>
      <c r="C582" s="67" t="s">
        <v>57</v>
      </c>
      <c r="D582" s="67" t="s">
        <v>57</v>
      </c>
      <c r="E582" s="59" t="s">
        <v>58</v>
      </c>
      <c r="F582" s="59" t="s">
        <v>254</v>
      </c>
      <c r="G582" s="63" t="s">
        <v>139</v>
      </c>
      <c r="H582" s="64"/>
      <c r="I582" s="64"/>
      <c r="J582" s="65"/>
      <c r="K582" s="66" t="s">
        <v>36</v>
      </c>
      <c r="L582" s="66" t="s">
        <v>245</v>
      </c>
      <c r="M582" s="59" t="s">
        <v>247</v>
      </c>
      <c r="N582" s="59" t="s">
        <v>248</v>
      </c>
      <c r="O582" s="71"/>
      <c r="P582" s="104"/>
      <c r="Q582" s="46"/>
      <c r="R582" s="46"/>
      <c r="S582" s="46"/>
      <c r="T582" s="46"/>
    </row>
    <row r="583" spans="1:20" ht="31.5" x14ac:dyDescent="0.25">
      <c r="A583" s="86"/>
      <c r="B583" s="80"/>
      <c r="C583" s="68"/>
      <c r="D583" s="68"/>
      <c r="E583" s="60"/>
      <c r="F583" s="60"/>
      <c r="G583" s="21" t="s">
        <v>127</v>
      </c>
      <c r="H583" s="21" t="s">
        <v>132</v>
      </c>
      <c r="I583" s="21" t="s">
        <v>128</v>
      </c>
      <c r="J583" s="21" t="s">
        <v>129</v>
      </c>
      <c r="K583" s="66"/>
      <c r="L583" s="66"/>
      <c r="M583" s="60"/>
      <c r="N583" s="60"/>
      <c r="O583" s="71"/>
      <c r="P583" s="104"/>
      <c r="Q583" s="46"/>
      <c r="R583" s="46"/>
      <c r="S583" s="46"/>
      <c r="T583" s="46"/>
    </row>
    <row r="584" spans="1:20" ht="33.75" customHeight="1" x14ac:dyDescent="0.25">
      <c r="A584" s="87"/>
      <c r="B584" s="81"/>
      <c r="C584" s="69"/>
      <c r="D584" s="69"/>
      <c r="E584" s="142">
        <v>11</v>
      </c>
      <c r="F584" s="143">
        <v>2</v>
      </c>
      <c r="G584" s="143" t="s">
        <v>57</v>
      </c>
      <c r="H584" s="143" t="s">
        <v>57</v>
      </c>
      <c r="I584" s="143">
        <v>1</v>
      </c>
      <c r="J584" s="143">
        <v>2</v>
      </c>
      <c r="K584" s="143">
        <v>2</v>
      </c>
      <c r="L584" s="143">
        <v>2</v>
      </c>
      <c r="M584" s="143">
        <v>2</v>
      </c>
      <c r="N584" s="143">
        <v>3</v>
      </c>
      <c r="O584" s="72"/>
      <c r="P584" s="104"/>
      <c r="Q584" s="46"/>
      <c r="R584" s="46"/>
      <c r="S584" s="46"/>
      <c r="T584" s="46"/>
    </row>
    <row r="585" spans="1:20" ht="21.75" hidden="1" customHeight="1" x14ac:dyDescent="0.25">
      <c r="A585" s="85" t="s">
        <v>10</v>
      </c>
      <c r="B585" s="79" t="s">
        <v>318</v>
      </c>
      <c r="C585" s="77" t="s">
        <v>279</v>
      </c>
      <c r="D585" s="16" t="s">
        <v>3</v>
      </c>
      <c r="E585" s="18">
        <f>SUM(F585:N585)</f>
        <v>0</v>
      </c>
      <c r="F585" s="82">
        <f>SUM(F586:J587)</f>
        <v>0</v>
      </c>
      <c r="G585" s="83"/>
      <c r="H585" s="83"/>
      <c r="I585" s="83"/>
      <c r="J585" s="84"/>
      <c r="K585" s="18">
        <f>SUM(K586:K587)</f>
        <v>0</v>
      </c>
      <c r="L585" s="18">
        <f t="shared" ref="L585:N585" si="141">SUM(L586:L587)</f>
        <v>0</v>
      </c>
      <c r="M585" s="18">
        <f t="shared" si="141"/>
        <v>0</v>
      </c>
      <c r="N585" s="18">
        <f t="shared" si="141"/>
        <v>0</v>
      </c>
      <c r="O585" s="205" t="s">
        <v>52</v>
      </c>
      <c r="P585" s="104"/>
      <c r="Q585" s="46"/>
      <c r="R585" s="46"/>
      <c r="S585" s="46"/>
      <c r="T585" s="46"/>
    </row>
    <row r="586" spans="1:20" ht="31.5" hidden="1" x14ac:dyDescent="0.25">
      <c r="A586" s="86"/>
      <c r="B586" s="80"/>
      <c r="C586" s="90"/>
      <c r="D586" s="19" t="s">
        <v>15</v>
      </c>
      <c r="E586" s="18">
        <f>SUM(F586:N586)</f>
        <v>0</v>
      </c>
      <c r="F586" s="73">
        <v>0</v>
      </c>
      <c r="G586" s="74"/>
      <c r="H586" s="74"/>
      <c r="I586" s="74"/>
      <c r="J586" s="75"/>
      <c r="K586" s="20">
        <v>0</v>
      </c>
      <c r="L586" s="20">
        <v>0</v>
      </c>
      <c r="M586" s="20">
        <v>0</v>
      </c>
      <c r="N586" s="20">
        <v>0</v>
      </c>
      <c r="O586" s="205"/>
      <c r="P586" s="104"/>
      <c r="Q586" s="46"/>
      <c r="R586" s="46"/>
      <c r="S586" s="46"/>
      <c r="T586" s="46"/>
    </row>
    <row r="587" spans="1:20" ht="47.25" hidden="1" x14ac:dyDescent="0.25">
      <c r="A587" s="86"/>
      <c r="B587" s="81"/>
      <c r="C587" s="78"/>
      <c r="D587" s="19" t="s">
        <v>5</v>
      </c>
      <c r="E587" s="18">
        <f>SUM(F587:N587)</f>
        <v>0</v>
      </c>
      <c r="F587" s="73">
        <v>0</v>
      </c>
      <c r="G587" s="74"/>
      <c r="H587" s="74"/>
      <c r="I587" s="74"/>
      <c r="J587" s="75"/>
      <c r="K587" s="20">
        <v>0</v>
      </c>
      <c r="L587" s="20">
        <v>0</v>
      </c>
      <c r="M587" s="20">
        <v>0</v>
      </c>
      <c r="N587" s="20">
        <v>0</v>
      </c>
      <c r="O587" s="205"/>
      <c r="P587" s="104"/>
      <c r="Q587" s="46"/>
      <c r="R587" s="46"/>
      <c r="S587" s="46"/>
      <c r="T587" s="46"/>
    </row>
    <row r="588" spans="1:20" hidden="1" x14ac:dyDescent="0.25">
      <c r="A588" s="86"/>
      <c r="B588" s="79" t="s">
        <v>319</v>
      </c>
      <c r="C588" s="67" t="s">
        <v>57</v>
      </c>
      <c r="D588" s="67" t="s">
        <v>57</v>
      </c>
      <c r="E588" s="59" t="s">
        <v>58</v>
      </c>
      <c r="F588" s="59" t="s">
        <v>254</v>
      </c>
      <c r="G588" s="63" t="s">
        <v>139</v>
      </c>
      <c r="H588" s="64"/>
      <c r="I588" s="64"/>
      <c r="J588" s="65"/>
      <c r="K588" s="66" t="s">
        <v>36</v>
      </c>
      <c r="L588" s="66" t="s">
        <v>245</v>
      </c>
      <c r="M588" s="59" t="s">
        <v>247</v>
      </c>
      <c r="N588" s="59" t="s">
        <v>248</v>
      </c>
      <c r="O588" s="205"/>
      <c r="P588" s="104"/>
      <c r="Q588" s="46"/>
      <c r="R588" s="46"/>
      <c r="S588" s="46"/>
      <c r="T588" s="46"/>
    </row>
    <row r="589" spans="1:20" ht="31.5" hidden="1" x14ac:dyDescent="0.25">
      <c r="A589" s="86"/>
      <c r="B589" s="80"/>
      <c r="C589" s="68"/>
      <c r="D589" s="68"/>
      <c r="E589" s="60"/>
      <c r="F589" s="60"/>
      <c r="G589" s="21" t="s">
        <v>127</v>
      </c>
      <c r="H589" s="21" t="s">
        <v>132</v>
      </c>
      <c r="I589" s="21" t="s">
        <v>128</v>
      </c>
      <c r="J589" s="21" t="s">
        <v>129</v>
      </c>
      <c r="K589" s="66"/>
      <c r="L589" s="66"/>
      <c r="M589" s="60"/>
      <c r="N589" s="60"/>
      <c r="O589" s="205"/>
      <c r="P589" s="104"/>
      <c r="Q589" s="46"/>
      <c r="R589" s="46"/>
      <c r="S589" s="46"/>
      <c r="T589" s="46"/>
    </row>
    <row r="590" spans="1:20" hidden="1" x14ac:dyDescent="0.25">
      <c r="A590" s="87"/>
      <c r="B590" s="81"/>
      <c r="C590" s="69"/>
      <c r="D590" s="69"/>
      <c r="E590" s="142" t="s">
        <v>57</v>
      </c>
      <c r="F590" s="143" t="s">
        <v>57</v>
      </c>
      <c r="G590" s="143" t="s">
        <v>57</v>
      </c>
      <c r="H590" s="143" t="s">
        <v>57</v>
      </c>
      <c r="I590" s="143" t="s">
        <v>57</v>
      </c>
      <c r="J590" s="143" t="s">
        <v>57</v>
      </c>
      <c r="K590" s="143" t="s">
        <v>57</v>
      </c>
      <c r="L590" s="143" t="s">
        <v>57</v>
      </c>
      <c r="M590" s="143" t="s">
        <v>57</v>
      </c>
      <c r="N590" s="143" t="s">
        <v>57</v>
      </c>
      <c r="O590" s="205"/>
      <c r="P590" s="104"/>
      <c r="Q590" s="46"/>
      <c r="R590" s="46"/>
      <c r="S590" s="46"/>
      <c r="T590" s="46"/>
    </row>
    <row r="591" spans="1:20" x14ac:dyDescent="0.25">
      <c r="A591" s="85" t="s">
        <v>11</v>
      </c>
      <c r="B591" s="79" t="s">
        <v>320</v>
      </c>
      <c r="C591" s="77" t="s">
        <v>279</v>
      </c>
      <c r="D591" s="16" t="s">
        <v>3</v>
      </c>
      <c r="E591" s="18">
        <f>SUM(F591:N591)</f>
        <v>2900</v>
      </c>
      <c r="F591" s="82">
        <f>SUM(F592:J593)</f>
        <v>580</v>
      </c>
      <c r="G591" s="83"/>
      <c r="H591" s="83"/>
      <c r="I591" s="83"/>
      <c r="J591" s="84"/>
      <c r="K591" s="18">
        <f>SUM(K592:K593)</f>
        <v>580</v>
      </c>
      <c r="L591" s="18">
        <f t="shared" ref="L591" si="142">SUM(L592:L593)</f>
        <v>580</v>
      </c>
      <c r="M591" s="18">
        <f t="shared" ref="M591" si="143">SUM(M592:M593)</f>
        <v>580</v>
      </c>
      <c r="N591" s="18">
        <f t="shared" ref="N591" si="144">SUM(N592:N593)</f>
        <v>580</v>
      </c>
      <c r="O591" s="71" t="s">
        <v>52</v>
      </c>
      <c r="P591" s="104"/>
      <c r="Q591" s="46"/>
      <c r="R591" s="46"/>
      <c r="S591" s="46"/>
      <c r="T591" s="46"/>
    </row>
    <row r="592" spans="1:20" ht="31.5" hidden="1" x14ac:dyDescent="0.25">
      <c r="A592" s="86"/>
      <c r="B592" s="80"/>
      <c r="C592" s="90"/>
      <c r="D592" s="19" t="s">
        <v>15</v>
      </c>
      <c r="E592" s="18">
        <f>SUM(F592:N592)</f>
        <v>0</v>
      </c>
      <c r="F592" s="73">
        <v>0</v>
      </c>
      <c r="G592" s="74"/>
      <c r="H592" s="74"/>
      <c r="I592" s="74"/>
      <c r="J592" s="75"/>
      <c r="K592" s="20">
        <v>0</v>
      </c>
      <c r="L592" s="20">
        <v>0</v>
      </c>
      <c r="M592" s="20">
        <v>0</v>
      </c>
      <c r="N592" s="20">
        <v>0</v>
      </c>
      <c r="O592" s="71"/>
      <c r="P592" s="104"/>
      <c r="Q592" s="46"/>
      <c r="R592" s="46"/>
      <c r="S592" s="46"/>
      <c r="T592" s="46"/>
    </row>
    <row r="593" spans="1:20" ht="47.25" x14ac:dyDescent="0.25">
      <c r="A593" s="86"/>
      <c r="B593" s="81"/>
      <c r="C593" s="78"/>
      <c r="D593" s="19" t="s">
        <v>5</v>
      </c>
      <c r="E593" s="18">
        <f>SUM(F593:N593)</f>
        <v>2900</v>
      </c>
      <c r="F593" s="73">
        <v>580</v>
      </c>
      <c r="G593" s="74"/>
      <c r="H593" s="74"/>
      <c r="I593" s="74"/>
      <c r="J593" s="75"/>
      <c r="K593" s="20">
        <v>580</v>
      </c>
      <c r="L593" s="20">
        <v>580</v>
      </c>
      <c r="M593" s="20">
        <v>580</v>
      </c>
      <c r="N593" s="20">
        <v>580</v>
      </c>
      <c r="O593" s="71"/>
      <c r="P593" s="107"/>
      <c r="Q593" s="46"/>
      <c r="R593" s="46"/>
      <c r="S593" s="46"/>
      <c r="T593" s="46"/>
    </row>
    <row r="594" spans="1:20" x14ac:dyDescent="0.25">
      <c r="A594" s="86"/>
      <c r="B594" s="79" t="s">
        <v>321</v>
      </c>
      <c r="C594" s="67" t="s">
        <v>57</v>
      </c>
      <c r="D594" s="67" t="s">
        <v>57</v>
      </c>
      <c r="E594" s="59" t="s">
        <v>58</v>
      </c>
      <c r="F594" s="59" t="s">
        <v>254</v>
      </c>
      <c r="G594" s="63" t="s">
        <v>139</v>
      </c>
      <c r="H594" s="64"/>
      <c r="I594" s="64"/>
      <c r="J594" s="65"/>
      <c r="K594" s="66" t="s">
        <v>36</v>
      </c>
      <c r="L594" s="66" t="s">
        <v>245</v>
      </c>
      <c r="M594" s="59" t="s">
        <v>247</v>
      </c>
      <c r="N594" s="59" t="s">
        <v>248</v>
      </c>
      <c r="O594" s="71"/>
      <c r="P594" s="104"/>
      <c r="Q594" s="46"/>
      <c r="R594" s="46"/>
      <c r="S594" s="46"/>
      <c r="T594" s="46"/>
    </row>
    <row r="595" spans="1:20" ht="31.5" x14ac:dyDescent="0.25">
      <c r="A595" s="86"/>
      <c r="B595" s="80"/>
      <c r="C595" s="68"/>
      <c r="D595" s="68"/>
      <c r="E595" s="60"/>
      <c r="F595" s="60"/>
      <c r="G595" s="21" t="s">
        <v>127</v>
      </c>
      <c r="H595" s="21" t="s">
        <v>132</v>
      </c>
      <c r="I595" s="21" t="s">
        <v>128</v>
      </c>
      <c r="J595" s="21" t="s">
        <v>129</v>
      </c>
      <c r="K595" s="66"/>
      <c r="L595" s="66"/>
      <c r="M595" s="60"/>
      <c r="N595" s="60"/>
      <c r="O595" s="71"/>
      <c r="P595" s="104"/>
      <c r="Q595" s="46"/>
      <c r="R595" s="46"/>
      <c r="S595" s="46"/>
      <c r="T595" s="46"/>
    </row>
    <row r="596" spans="1:20" x14ac:dyDescent="0.25">
      <c r="A596" s="87"/>
      <c r="B596" s="81"/>
      <c r="C596" s="69"/>
      <c r="D596" s="69"/>
      <c r="E596" s="142">
        <v>50</v>
      </c>
      <c r="F596" s="143">
        <v>10</v>
      </c>
      <c r="G596" s="143" t="s">
        <v>57</v>
      </c>
      <c r="H596" s="143" t="s">
        <v>57</v>
      </c>
      <c r="I596" s="143">
        <v>10</v>
      </c>
      <c r="J596" s="143">
        <v>10</v>
      </c>
      <c r="K596" s="143">
        <v>10</v>
      </c>
      <c r="L596" s="143">
        <v>10</v>
      </c>
      <c r="M596" s="143">
        <v>10</v>
      </c>
      <c r="N596" s="143">
        <v>10</v>
      </c>
      <c r="O596" s="71"/>
      <c r="P596" s="104"/>
      <c r="Q596" s="46"/>
      <c r="R596" s="46"/>
      <c r="S596" s="46"/>
      <c r="T596" s="46"/>
    </row>
    <row r="597" spans="1:20" x14ac:dyDescent="0.25">
      <c r="A597" s="137" t="s">
        <v>13</v>
      </c>
      <c r="B597" s="137"/>
      <c r="C597" s="137"/>
      <c r="D597" s="16" t="s">
        <v>3</v>
      </c>
      <c r="E597" s="18">
        <f>SUM(F597:N597)</f>
        <v>17500</v>
      </c>
      <c r="F597" s="82">
        <f>SUM(F598:F598)</f>
        <v>3500</v>
      </c>
      <c r="G597" s="83"/>
      <c r="H597" s="83"/>
      <c r="I597" s="83"/>
      <c r="J597" s="84"/>
      <c r="K597" s="18">
        <f>SUM(K598:K598)</f>
        <v>3500</v>
      </c>
      <c r="L597" s="18">
        <f t="shared" ref="L597:N597" si="145">SUM(L598:L598)</f>
        <v>3500</v>
      </c>
      <c r="M597" s="18">
        <f t="shared" si="145"/>
        <v>3500</v>
      </c>
      <c r="N597" s="18">
        <f t="shared" si="145"/>
        <v>3500</v>
      </c>
      <c r="O597" s="70"/>
      <c r="P597" s="104"/>
      <c r="Q597" s="46"/>
      <c r="R597" s="46"/>
      <c r="S597" s="46"/>
      <c r="T597" s="46"/>
    </row>
    <row r="598" spans="1:20" ht="63" x14ac:dyDescent="0.25">
      <c r="A598" s="137"/>
      <c r="B598" s="137"/>
      <c r="C598" s="137"/>
      <c r="D598" s="16" t="s">
        <v>5</v>
      </c>
      <c r="E598" s="18">
        <f>SUM(F598:N598)</f>
        <v>17500</v>
      </c>
      <c r="F598" s="82">
        <f>F568+F575</f>
        <v>3500</v>
      </c>
      <c r="G598" s="83"/>
      <c r="H598" s="83"/>
      <c r="I598" s="83"/>
      <c r="J598" s="84"/>
      <c r="K598" s="18">
        <f>K568+K575</f>
        <v>3500</v>
      </c>
      <c r="L598" s="18">
        <f t="shared" ref="L598:N598" si="146">L568+L575</f>
        <v>3500</v>
      </c>
      <c r="M598" s="18">
        <f t="shared" si="146"/>
        <v>3500</v>
      </c>
      <c r="N598" s="18">
        <f t="shared" si="146"/>
        <v>3500</v>
      </c>
      <c r="O598" s="72"/>
      <c r="P598" s="104"/>
      <c r="Q598" s="46"/>
      <c r="R598" s="46"/>
      <c r="S598" s="46"/>
      <c r="T598" s="46"/>
    </row>
    <row r="599" spans="1:20" x14ac:dyDescent="0.25">
      <c r="A599" s="231" t="s">
        <v>102</v>
      </c>
      <c r="B599" s="232"/>
      <c r="C599" s="232"/>
      <c r="D599" s="232"/>
      <c r="E599" s="232"/>
      <c r="F599" s="232"/>
      <c r="G599" s="232"/>
      <c r="H599" s="232"/>
      <c r="I599" s="232"/>
      <c r="J599" s="232"/>
      <c r="K599" s="232"/>
      <c r="L599" s="232"/>
      <c r="M599" s="232"/>
      <c r="N599" s="232"/>
      <c r="O599" s="233"/>
      <c r="P599" s="104"/>
      <c r="Q599" s="46"/>
      <c r="R599" s="46"/>
      <c r="S599" s="46"/>
      <c r="T599" s="46"/>
    </row>
    <row r="600" spans="1:20" ht="15.75" customHeight="1" x14ac:dyDescent="0.25">
      <c r="A600" s="95">
        <v>1</v>
      </c>
      <c r="B600" s="89" t="s">
        <v>140</v>
      </c>
      <c r="C600" s="95" t="s">
        <v>279</v>
      </c>
      <c r="D600" s="195" t="s">
        <v>3</v>
      </c>
      <c r="E600" s="18">
        <f>SUM(F600:N600)</f>
        <v>514365.76374999998</v>
      </c>
      <c r="F600" s="82">
        <f>SUM(F601:F602)</f>
        <v>102873.16132</v>
      </c>
      <c r="G600" s="83"/>
      <c r="H600" s="83"/>
      <c r="I600" s="83"/>
      <c r="J600" s="84"/>
      <c r="K600" s="18">
        <f>SUM(K602:K602)</f>
        <v>102873.15171000001</v>
      </c>
      <c r="L600" s="18">
        <f>SUM(L602:L602)</f>
        <v>102873.15024</v>
      </c>
      <c r="M600" s="17">
        <f>M602</f>
        <v>102873.15024</v>
      </c>
      <c r="N600" s="17">
        <f>N602</f>
        <v>102873.15024</v>
      </c>
      <c r="O600" s="70" t="s">
        <v>4</v>
      </c>
      <c r="P600" s="104"/>
      <c r="Q600" s="46"/>
      <c r="R600" s="46"/>
      <c r="S600" s="46"/>
      <c r="T600" s="46"/>
    </row>
    <row r="601" spans="1:20" ht="31.5" hidden="1" x14ac:dyDescent="0.25">
      <c r="A601" s="95"/>
      <c r="B601" s="89"/>
      <c r="C601" s="95"/>
      <c r="D601" s="195" t="s">
        <v>15</v>
      </c>
      <c r="E601" s="18">
        <f t="shared" ref="E601:E602" si="147">SUM(F601:N601)</f>
        <v>0</v>
      </c>
      <c r="F601" s="82">
        <f>F604</f>
        <v>0</v>
      </c>
      <c r="G601" s="200"/>
      <c r="H601" s="200"/>
      <c r="I601" s="200"/>
      <c r="J601" s="201"/>
      <c r="K601" s="18">
        <v>0</v>
      </c>
      <c r="L601" s="18">
        <v>0</v>
      </c>
      <c r="M601" s="17">
        <v>0</v>
      </c>
      <c r="N601" s="17">
        <v>0</v>
      </c>
      <c r="O601" s="71"/>
      <c r="P601" s="104"/>
      <c r="Q601" s="46"/>
      <c r="R601" s="46"/>
      <c r="S601" s="46"/>
      <c r="T601" s="46"/>
    </row>
    <row r="602" spans="1:20" ht="63" x14ac:dyDescent="0.25">
      <c r="A602" s="95"/>
      <c r="B602" s="89"/>
      <c r="C602" s="95"/>
      <c r="D602" s="195" t="s">
        <v>5</v>
      </c>
      <c r="E602" s="18">
        <f t="shared" si="147"/>
        <v>514365.76374999998</v>
      </c>
      <c r="F602" s="82">
        <f>F605+F610</f>
        <v>102873.16132</v>
      </c>
      <c r="G602" s="83"/>
      <c r="H602" s="83"/>
      <c r="I602" s="83"/>
      <c r="J602" s="84"/>
      <c r="K602" s="18">
        <f t="shared" ref="K602:L602" si="148">K605+K610</f>
        <v>102873.15171000001</v>
      </c>
      <c r="L602" s="18">
        <f t="shared" si="148"/>
        <v>102873.15024</v>
      </c>
      <c r="M602" s="17">
        <f>M605+M610</f>
        <v>102873.15024</v>
      </c>
      <c r="N602" s="17">
        <f>N605+N610</f>
        <v>102873.15024</v>
      </c>
      <c r="O602" s="72"/>
      <c r="P602" s="115"/>
      <c r="Q602" s="46"/>
      <c r="R602" s="46"/>
      <c r="S602" s="46"/>
      <c r="T602" s="46"/>
    </row>
    <row r="603" spans="1:20" ht="15.75" customHeight="1" x14ac:dyDescent="0.25">
      <c r="A603" s="85" t="s">
        <v>6</v>
      </c>
      <c r="B603" s="76" t="s">
        <v>92</v>
      </c>
      <c r="C603" s="88" t="s">
        <v>279</v>
      </c>
      <c r="D603" s="195" t="s">
        <v>3</v>
      </c>
      <c r="E603" s="18">
        <f>SUM(F603:N603)</f>
        <v>199200.76374999998</v>
      </c>
      <c r="F603" s="82">
        <f>SUM(F604:F605)</f>
        <v>39840.161319999999</v>
      </c>
      <c r="G603" s="83"/>
      <c r="H603" s="83"/>
      <c r="I603" s="83"/>
      <c r="J603" s="84"/>
      <c r="K603" s="18">
        <f>SUM(K604:K605)</f>
        <v>39840.151709999998</v>
      </c>
      <c r="L603" s="18">
        <f t="shared" ref="L603:N603" si="149">SUM(L604:L605)</f>
        <v>39840.150240000003</v>
      </c>
      <c r="M603" s="18">
        <f t="shared" si="149"/>
        <v>39840.150240000003</v>
      </c>
      <c r="N603" s="18">
        <f t="shared" si="149"/>
        <v>39840.150240000003</v>
      </c>
      <c r="O603" s="70" t="s">
        <v>4</v>
      </c>
      <c r="P603" s="115"/>
      <c r="Q603" s="46"/>
      <c r="R603" s="46"/>
      <c r="S603" s="46"/>
      <c r="T603" s="46"/>
    </row>
    <row r="604" spans="1:20" ht="31.5" hidden="1" x14ac:dyDescent="0.25">
      <c r="A604" s="86"/>
      <c r="B604" s="76"/>
      <c r="C604" s="88"/>
      <c r="D604" s="149" t="s">
        <v>15</v>
      </c>
      <c r="E604" s="18">
        <f>SUM(F604:N604)</f>
        <v>0</v>
      </c>
      <c r="F604" s="73">
        <v>0</v>
      </c>
      <c r="G604" s="200"/>
      <c r="H604" s="200"/>
      <c r="I604" s="200"/>
      <c r="J604" s="201"/>
      <c r="K604" s="20">
        <v>0</v>
      </c>
      <c r="L604" s="20">
        <v>0</v>
      </c>
      <c r="M604" s="23">
        <v>0</v>
      </c>
      <c r="N604" s="23">
        <v>0</v>
      </c>
      <c r="O604" s="71"/>
      <c r="P604" s="115"/>
      <c r="Q604" s="46"/>
      <c r="R604" s="46"/>
      <c r="S604" s="46"/>
      <c r="T604" s="46"/>
    </row>
    <row r="605" spans="1:20" ht="47.25" x14ac:dyDescent="0.25">
      <c r="A605" s="86"/>
      <c r="B605" s="76"/>
      <c r="C605" s="88"/>
      <c r="D605" s="149" t="s">
        <v>5</v>
      </c>
      <c r="E605" s="18">
        <f>SUM(F605:N605)</f>
        <v>199200.76374999998</v>
      </c>
      <c r="F605" s="73">
        <v>39840.161319999999</v>
      </c>
      <c r="G605" s="74"/>
      <c r="H605" s="74"/>
      <c r="I605" s="74"/>
      <c r="J605" s="75"/>
      <c r="K605" s="20">
        <v>39840.151709999998</v>
      </c>
      <c r="L605" s="20">
        <v>39840.150240000003</v>
      </c>
      <c r="M605" s="20">
        <v>39840.150240000003</v>
      </c>
      <c r="N605" s="20">
        <v>39840.150240000003</v>
      </c>
      <c r="O605" s="71"/>
      <c r="P605" s="116"/>
      <c r="Q605" s="118"/>
      <c r="R605" s="118"/>
      <c r="S605" s="46"/>
      <c r="T605" s="46"/>
    </row>
    <row r="606" spans="1:20" ht="15.75" hidden="1" customHeight="1" x14ac:dyDescent="0.25">
      <c r="A606" s="86"/>
      <c r="B606" s="79" t="s">
        <v>117</v>
      </c>
      <c r="C606" s="67" t="s">
        <v>37</v>
      </c>
      <c r="D606" s="234" t="s">
        <v>57</v>
      </c>
      <c r="E606" s="59" t="s">
        <v>58</v>
      </c>
      <c r="F606" s="59" t="s">
        <v>59</v>
      </c>
      <c r="G606" s="63" t="s">
        <v>60</v>
      </c>
      <c r="H606" s="64"/>
      <c r="I606" s="64"/>
      <c r="J606" s="65"/>
      <c r="K606" s="221" t="s">
        <v>35</v>
      </c>
      <c r="L606" s="221" t="s">
        <v>36</v>
      </c>
      <c r="M606" s="59" t="s">
        <v>59</v>
      </c>
      <c r="N606" s="59" t="s">
        <v>59</v>
      </c>
      <c r="O606" s="71"/>
      <c r="P606" s="104"/>
      <c r="Q606" s="46"/>
      <c r="R606" s="46"/>
      <c r="S606" s="46"/>
      <c r="T606" s="46"/>
    </row>
    <row r="607" spans="1:20" ht="15.75" hidden="1" customHeight="1" x14ac:dyDescent="0.25">
      <c r="A607" s="86"/>
      <c r="B607" s="80"/>
      <c r="C607" s="68"/>
      <c r="D607" s="235"/>
      <c r="E607" s="60"/>
      <c r="F607" s="60"/>
      <c r="G607" s="21" t="s">
        <v>61</v>
      </c>
      <c r="H607" s="21" t="s">
        <v>62</v>
      </c>
      <c r="I607" s="21" t="s">
        <v>63</v>
      </c>
      <c r="J607" s="21" t="s">
        <v>64</v>
      </c>
      <c r="K607" s="221"/>
      <c r="L607" s="221"/>
      <c r="M607" s="60"/>
      <c r="N607" s="60"/>
      <c r="O607" s="71"/>
      <c r="P607" s="104"/>
      <c r="Q607" s="46"/>
      <c r="R607" s="46"/>
      <c r="S607" s="46"/>
      <c r="T607" s="46"/>
    </row>
    <row r="608" spans="1:20" ht="22.5" hidden="1" customHeight="1" x14ac:dyDescent="0.25">
      <c r="A608" s="87"/>
      <c r="B608" s="81"/>
      <c r="C608" s="69"/>
      <c r="D608" s="236"/>
      <c r="E608" s="21">
        <v>1</v>
      </c>
      <c r="F608" s="22">
        <v>1</v>
      </c>
      <c r="G608" s="22">
        <v>1</v>
      </c>
      <c r="H608" s="22">
        <v>1</v>
      </c>
      <c r="I608" s="22">
        <v>1</v>
      </c>
      <c r="J608" s="22">
        <v>1</v>
      </c>
      <c r="K608" s="22">
        <v>1</v>
      </c>
      <c r="L608" s="22">
        <v>1</v>
      </c>
      <c r="M608" s="22">
        <v>1</v>
      </c>
      <c r="N608" s="22">
        <v>1</v>
      </c>
      <c r="O608" s="72"/>
      <c r="P608" s="104"/>
      <c r="Q608" s="46"/>
      <c r="R608" s="46"/>
      <c r="S608" s="46"/>
      <c r="T608" s="46"/>
    </row>
    <row r="609" spans="1:20" ht="15.75" customHeight="1" x14ac:dyDescent="0.25">
      <c r="A609" s="77" t="s">
        <v>7</v>
      </c>
      <c r="B609" s="76" t="s">
        <v>93</v>
      </c>
      <c r="C609" s="88" t="s">
        <v>279</v>
      </c>
      <c r="D609" s="195" t="s">
        <v>3</v>
      </c>
      <c r="E609" s="18">
        <f>SUM(F609:N609)</f>
        <v>315165</v>
      </c>
      <c r="F609" s="82">
        <f>SUM(F610:F610)</f>
        <v>63033</v>
      </c>
      <c r="G609" s="83"/>
      <c r="H609" s="83"/>
      <c r="I609" s="83"/>
      <c r="J609" s="84"/>
      <c r="K609" s="18">
        <f>SUM(K610:K610)</f>
        <v>63033</v>
      </c>
      <c r="L609" s="18">
        <f>SUM(L610:L610)</f>
        <v>63033</v>
      </c>
      <c r="M609" s="17">
        <f>M610</f>
        <v>63033</v>
      </c>
      <c r="N609" s="17">
        <f>N610</f>
        <v>63033</v>
      </c>
      <c r="O609" s="70" t="s">
        <v>4</v>
      </c>
      <c r="P609" s="104"/>
      <c r="Q609" s="46"/>
      <c r="R609" s="46"/>
      <c r="S609" s="46"/>
      <c r="T609" s="46"/>
    </row>
    <row r="610" spans="1:20" ht="47.25" x14ac:dyDescent="0.25">
      <c r="A610" s="90"/>
      <c r="B610" s="76"/>
      <c r="C610" s="88"/>
      <c r="D610" s="149" t="s">
        <v>5</v>
      </c>
      <c r="E610" s="18">
        <f>SUM(F610:N610)</f>
        <v>315165</v>
      </c>
      <c r="F610" s="73">
        <v>63033</v>
      </c>
      <c r="G610" s="74"/>
      <c r="H610" s="74"/>
      <c r="I610" s="74"/>
      <c r="J610" s="75"/>
      <c r="K610" s="20">
        <v>63033</v>
      </c>
      <c r="L610" s="20">
        <v>63033</v>
      </c>
      <c r="M610" s="20">
        <v>63033</v>
      </c>
      <c r="N610" s="20">
        <v>63033</v>
      </c>
      <c r="O610" s="71"/>
      <c r="P610" s="107"/>
      <c r="Q610" s="46"/>
      <c r="R610" s="46"/>
      <c r="S610" s="46"/>
      <c r="T610" s="46"/>
    </row>
    <row r="611" spans="1:20" ht="8.25" hidden="1" customHeight="1" x14ac:dyDescent="0.25">
      <c r="A611" s="90"/>
      <c r="B611" s="79" t="s">
        <v>118</v>
      </c>
      <c r="C611" s="67" t="s">
        <v>37</v>
      </c>
      <c r="D611" s="234" t="s">
        <v>57</v>
      </c>
      <c r="E611" s="59" t="s">
        <v>58</v>
      </c>
      <c r="F611" s="59" t="s">
        <v>59</v>
      </c>
      <c r="G611" s="63" t="s">
        <v>60</v>
      </c>
      <c r="H611" s="64"/>
      <c r="I611" s="64"/>
      <c r="J611" s="65"/>
      <c r="K611" s="221" t="s">
        <v>35</v>
      </c>
      <c r="L611" s="221" t="s">
        <v>36</v>
      </c>
      <c r="M611" s="59" t="s">
        <v>59</v>
      </c>
      <c r="N611" s="59" t="s">
        <v>59</v>
      </c>
      <c r="O611" s="71"/>
      <c r="P611" s="104"/>
      <c r="Q611" s="46"/>
      <c r="R611" s="46"/>
      <c r="S611" s="46"/>
      <c r="T611" s="46"/>
    </row>
    <row r="612" spans="1:20" ht="15.75" hidden="1" customHeight="1" x14ac:dyDescent="0.25">
      <c r="A612" s="90"/>
      <c r="B612" s="80"/>
      <c r="C612" s="68"/>
      <c r="D612" s="235"/>
      <c r="E612" s="60"/>
      <c r="F612" s="60"/>
      <c r="G612" s="21" t="s">
        <v>61</v>
      </c>
      <c r="H612" s="21" t="s">
        <v>62</v>
      </c>
      <c r="I612" s="21" t="s">
        <v>63</v>
      </c>
      <c r="J612" s="21" t="s">
        <v>64</v>
      </c>
      <c r="K612" s="221"/>
      <c r="L612" s="221"/>
      <c r="M612" s="60"/>
      <c r="N612" s="60"/>
      <c r="O612" s="71"/>
      <c r="P612" s="104"/>
      <c r="Q612" s="46"/>
      <c r="R612" s="46"/>
      <c r="S612" s="46"/>
      <c r="T612" s="46"/>
    </row>
    <row r="613" spans="1:20" ht="33" hidden="1" customHeight="1" x14ac:dyDescent="0.25">
      <c r="A613" s="78"/>
      <c r="B613" s="81"/>
      <c r="C613" s="69"/>
      <c r="D613" s="236"/>
      <c r="E613" s="21">
        <v>55</v>
      </c>
      <c r="F613" s="22">
        <v>11</v>
      </c>
      <c r="G613" s="22">
        <v>2</v>
      </c>
      <c r="H613" s="22">
        <v>7</v>
      </c>
      <c r="I613" s="22">
        <v>1</v>
      </c>
      <c r="J613" s="22">
        <v>1</v>
      </c>
      <c r="K613" s="22">
        <v>11</v>
      </c>
      <c r="L613" s="22">
        <v>11</v>
      </c>
      <c r="M613" s="22">
        <v>11</v>
      </c>
      <c r="N613" s="22">
        <v>11</v>
      </c>
      <c r="O613" s="72"/>
      <c r="P613" s="104"/>
      <c r="Q613" s="46"/>
      <c r="R613" s="46"/>
      <c r="S613" s="46"/>
      <c r="T613" s="46"/>
    </row>
    <row r="614" spans="1:20" x14ac:dyDescent="0.25">
      <c r="A614" s="137" t="s">
        <v>13</v>
      </c>
      <c r="B614" s="137"/>
      <c r="C614" s="137"/>
      <c r="D614" s="195" t="s">
        <v>3</v>
      </c>
      <c r="E614" s="18">
        <f>SUM(F614:N614)</f>
        <v>514365.76374999998</v>
      </c>
      <c r="F614" s="82">
        <f>SUM(F615:J616)</f>
        <v>102873.16132</v>
      </c>
      <c r="G614" s="83"/>
      <c r="H614" s="83"/>
      <c r="I614" s="83"/>
      <c r="J614" s="84"/>
      <c r="K614" s="18">
        <f>SUM(K615:K616)</f>
        <v>102873.15171000001</v>
      </c>
      <c r="L614" s="18">
        <f t="shared" ref="L614:N614" si="150">SUM(L615:L616)</f>
        <v>102873.15024</v>
      </c>
      <c r="M614" s="18">
        <f t="shared" si="150"/>
        <v>102873.15024</v>
      </c>
      <c r="N614" s="18">
        <f t="shared" si="150"/>
        <v>102873.15024</v>
      </c>
      <c r="O614" s="70"/>
      <c r="P614" s="104"/>
      <c r="Q614" s="46"/>
      <c r="R614" s="46"/>
      <c r="S614" s="46"/>
      <c r="T614" s="46"/>
    </row>
    <row r="615" spans="1:20" ht="31.5" hidden="1" x14ac:dyDescent="0.25">
      <c r="A615" s="137"/>
      <c r="B615" s="137"/>
      <c r="C615" s="137"/>
      <c r="D615" s="195" t="s">
        <v>15</v>
      </c>
      <c r="E615" s="18">
        <f t="shared" ref="E615:E616" si="151">SUM(F615:N615)</f>
        <v>0</v>
      </c>
      <c r="F615" s="82">
        <f>F601</f>
        <v>0</v>
      </c>
      <c r="G615" s="83"/>
      <c r="H615" s="83"/>
      <c r="I615" s="83"/>
      <c r="J615" s="84"/>
      <c r="K615" s="18">
        <f>K189+K374+K415+K560</f>
        <v>0</v>
      </c>
      <c r="L615" s="18">
        <f>L189+L374+L415+L560</f>
        <v>0</v>
      </c>
      <c r="M615" s="17">
        <v>0</v>
      </c>
      <c r="N615" s="17">
        <v>0</v>
      </c>
      <c r="O615" s="71"/>
      <c r="P615" s="104"/>
      <c r="Q615" s="46"/>
      <c r="R615" s="46"/>
      <c r="S615" s="46"/>
      <c r="T615" s="46"/>
    </row>
    <row r="616" spans="1:20" ht="63" x14ac:dyDescent="0.25">
      <c r="A616" s="137"/>
      <c r="B616" s="137"/>
      <c r="C616" s="137"/>
      <c r="D616" s="195" t="s">
        <v>5</v>
      </c>
      <c r="E616" s="18">
        <f t="shared" si="151"/>
        <v>514365.76374999998</v>
      </c>
      <c r="F616" s="82">
        <f>F602</f>
        <v>102873.16132</v>
      </c>
      <c r="G616" s="83"/>
      <c r="H616" s="83"/>
      <c r="I616" s="83"/>
      <c r="J616" s="84"/>
      <c r="K616" s="18">
        <f t="shared" ref="K616:L616" si="152">K602</f>
        <v>102873.15171000001</v>
      </c>
      <c r="L616" s="18">
        <f t="shared" si="152"/>
        <v>102873.15024</v>
      </c>
      <c r="M616" s="17">
        <f>M602</f>
        <v>102873.15024</v>
      </c>
      <c r="N616" s="17">
        <f>N602</f>
        <v>102873.15024</v>
      </c>
      <c r="O616" s="72"/>
      <c r="P616" s="104"/>
      <c r="Q616" s="46"/>
      <c r="R616" s="46"/>
      <c r="S616" s="46"/>
      <c r="T616" s="46"/>
    </row>
    <row r="617" spans="1:20" x14ac:dyDescent="0.25">
      <c r="A617" s="137" t="s">
        <v>33</v>
      </c>
      <c r="B617" s="137"/>
      <c r="C617" s="137"/>
      <c r="D617" s="195" t="s">
        <v>3</v>
      </c>
      <c r="E617" s="18">
        <f>SUM(F617:N617)</f>
        <v>12074044.510370001</v>
      </c>
      <c r="F617" s="225">
        <f>F618+F619+F620+F621</f>
        <v>2522167.6912099998</v>
      </c>
      <c r="G617" s="225"/>
      <c r="H617" s="225"/>
      <c r="I617" s="225"/>
      <c r="J617" s="225"/>
      <c r="K617" s="18">
        <f>SUM(K618:K621)</f>
        <v>2414980.7839100002</v>
      </c>
      <c r="L617" s="18">
        <f>SUM(L618:L621)</f>
        <v>2386886.3843700001</v>
      </c>
      <c r="M617" s="18">
        <f>M618+M619+M620+M621</f>
        <v>2375004.8254399998</v>
      </c>
      <c r="N617" s="18">
        <f>N618+N619+N620+N621</f>
        <v>2375004.8254399998</v>
      </c>
      <c r="O617" s="70"/>
      <c r="P617" s="104"/>
      <c r="Q617" s="46"/>
      <c r="R617" s="46"/>
      <c r="S617" s="46"/>
      <c r="T617" s="46"/>
    </row>
    <row r="618" spans="1:20" ht="31.5" x14ac:dyDescent="0.25">
      <c r="A618" s="137"/>
      <c r="B618" s="137"/>
      <c r="C618" s="137"/>
      <c r="D618" s="195" t="s">
        <v>19</v>
      </c>
      <c r="E618" s="18">
        <f t="shared" ref="E618:E621" si="153">SUM(F618:N618)</f>
        <v>22622.333709999999</v>
      </c>
      <c r="F618" s="225">
        <f>F203+F377+F563</f>
        <v>3898.2927100000002</v>
      </c>
      <c r="G618" s="225"/>
      <c r="H618" s="225"/>
      <c r="I618" s="225"/>
      <c r="J618" s="225"/>
      <c r="K618" s="18">
        <f>K203+K377+K418+K563</f>
        <v>15250.595229999999</v>
      </c>
      <c r="L618" s="18">
        <f>L203+L377+L418+L563</f>
        <v>3473.4457700000003</v>
      </c>
      <c r="M618" s="18">
        <f>M203+M377+M418+M563</f>
        <v>0</v>
      </c>
      <c r="N618" s="18">
        <f>N203+N377+N418+N563</f>
        <v>0</v>
      </c>
      <c r="O618" s="71"/>
      <c r="P618" s="104"/>
      <c r="Q618" s="46"/>
      <c r="R618" s="46"/>
      <c r="S618" s="46"/>
      <c r="T618" s="46"/>
    </row>
    <row r="619" spans="1:20" ht="31.5" x14ac:dyDescent="0.25">
      <c r="A619" s="137"/>
      <c r="B619" s="137"/>
      <c r="C619" s="137"/>
      <c r="D619" s="195" t="s">
        <v>15</v>
      </c>
      <c r="E619" s="18">
        <f t="shared" si="153"/>
        <v>56505.371879999999</v>
      </c>
      <c r="F619" s="225">
        <f>F115+F204+F378+F419+F564+F615</f>
        <v>42974.044040000001</v>
      </c>
      <c r="G619" s="225"/>
      <c r="H619" s="225"/>
      <c r="I619" s="225"/>
      <c r="J619" s="225"/>
      <c r="K619" s="18">
        <f>K115+K204+K378+K419+K564+K615</f>
        <v>9614.4439600000005</v>
      </c>
      <c r="L619" s="18">
        <f>L115+L204+L378+L419+L564+L615</f>
        <v>3916.8838799999999</v>
      </c>
      <c r="M619" s="18">
        <f>M115+M204+M378+M419+M564</f>
        <v>0</v>
      </c>
      <c r="N619" s="18">
        <f>N115+N204+N378+N419+N564</f>
        <v>0</v>
      </c>
      <c r="O619" s="71"/>
      <c r="P619" s="104"/>
      <c r="Q619" s="46"/>
      <c r="R619" s="46"/>
      <c r="S619" s="46"/>
      <c r="T619" s="46"/>
    </row>
    <row r="620" spans="1:20" ht="63" x14ac:dyDescent="0.25">
      <c r="A620" s="137"/>
      <c r="B620" s="137"/>
      <c r="C620" s="137"/>
      <c r="D620" s="195" t="s">
        <v>5</v>
      </c>
      <c r="E620" s="18">
        <f t="shared" si="153"/>
        <v>10083412.35973</v>
      </c>
      <c r="F620" s="225">
        <f>F47+F116+F205+F379+F420+F565+F598+F616</f>
        <v>2090908.3485300001</v>
      </c>
      <c r="G620" s="225"/>
      <c r="H620" s="225"/>
      <c r="I620" s="225"/>
      <c r="J620" s="225"/>
      <c r="K620" s="18">
        <f>K47+K116+K205+K379+K420+K565+K598+K616</f>
        <v>2008336.3849400003</v>
      </c>
      <c r="L620" s="18">
        <f>L47+L116+L205+L379+L420+L565+L598+L616</f>
        <v>1997716.6949400001</v>
      </c>
      <c r="M620" s="18">
        <f>M47+M116+M205+M379+M420+M565+M598+M616</f>
        <v>1993225.46566</v>
      </c>
      <c r="N620" s="18">
        <f>N47+N116+N205+N379+N420+N565+N598+N616</f>
        <v>1993225.46566</v>
      </c>
      <c r="O620" s="71"/>
      <c r="P620" s="104"/>
      <c r="Q620" s="46"/>
      <c r="R620" s="46"/>
      <c r="S620" s="46"/>
      <c r="T620" s="46"/>
    </row>
    <row r="621" spans="1:20" x14ac:dyDescent="0.25">
      <c r="A621" s="137"/>
      <c r="B621" s="137"/>
      <c r="C621" s="137"/>
      <c r="D621" s="196" t="s">
        <v>16</v>
      </c>
      <c r="E621" s="18">
        <f t="shared" si="153"/>
        <v>1911504.4450500002</v>
      </c>
      <c r="F621" s="225">
        <f>F117+F206+F380+F566</f>
        <v>384387.00592999998</v>
      </c>
      <c r="G621" s="225"/>
      <c r="H621" s="225"/>
      <c r="I621" s="225"/>
      <c r="J621" s="225"/>
      <c r="K621" s="18">
        <f>K117+K206+K380+K566</f>
        <v>381779.35978</v>
      </c>
      <c r="L621" s="18">
        <f>L117+L206+L380+L566</f>
        <v>381779.35978</v>
      </c>
      <c r="M621" s="18">
        <f>M117+M206+M380+M566</f>
        <v>381779.35978</v>
      </c>
      <c r="N621" s="18">
        <f>N117+N206+N380+N566</f>
        <v>381779.35978</v>
      </c>
      <c r="O621" s="72"/>
      <c r="P621" s="104"/>
      <c r="Q621" s="46"/>
      <c r="R621" s="46"/>
      <c r="S621" s="46"/>
      <c r="T621" s="46"/>
    </row>
    <row r="622" spans="1:20" x14ac:dyDescent="0.25">
      <c r="A622" s="31"/>
      <c r="B622" s="32"/>
      <c r="C622" s="33"/>
      <c r="D622" s="34"/>
      <c r="E622" s="35"/>
      <c r="F622" s="34"/>
      <c r="G622" s="34"/>
      <c r="H622" s="34"/>
      <c r="I622" s="34"/>
      <c r="J622" s="34"/>
      <c r="K622" s="36"/>
      <c r="L622" s="37"/>
      <c r="M622" s="36"/>
      <c r="N622" s="36" t="s">
        <v>326</v>
      </c>
      <c r="O622" s="34"/>
      <c r="P622" s="104"/>
      <c r="Q622" s="46"/>
      <c r="R622" s="46"/>
      <c r="S622" s="46"/>
      <c r="T622" s="46"/>
    </row>
    <row r="623" spans="1:20" ht="20.25" x14ac:dyDescent="0.3">
      <c r="A623" s="38"/>
      <c r="B623" s="39" t="s">
        <v>159</v>
      </c>
      <c r="C623" s="40"/>
      <c r="D623" s="41"/>
      <c r="E623" s="42"/>
      <c r="F623" s="43"/>
      <c r="G623" s="43"/>
      <c r="H623" s="43"/>
      <c r="I623" s="43"/>
      <c r="J623" s="41" t="s">
        <v>183</v>
      </c>
      <c r="K623" s="44"/>
      <c r="L623" s="44"/>
      <c r="M623" s="45"/>
      <c r="N623" s="45"/>
      <c r="O623" s="46"/>
      <c r="P623" s="104"/>
      <c r="Q623" s="46"/>
      <c r="R623" s="46"/>
      <c r="S623" s="46"/>
      <c r="T623" s="46"/>
    </row>
    <row r="624" spans="1:20" x14ac:dyDescent="0.25">
      <c r="A624" s="38"/>
      <c r="B624" s="47"/>
      <c r="C624" s="48"/>
      <c r="D624" s="46"/>
      <c r="E624" s="49"/>
      <c r="F624" s="50"/>
      <c r="G624" s="50"/>
      <c r="H624" s="50"/>
      <c r="I624" s="50"/>
      <c r="J624" s="51"/>
      <c r="K624" s="44"/>
      <c r="L624" s="44"/>
      <c r="M624" s="52"/>
      <c r="N624" s="52"/>
      <c r="O624" s="46"/>
      <c r="P624" s="104"/>
      <c r="Q624" s="46"/>
      <c r="R624" s="46"/>
      <c r="S624" s="46"/>
      <c r="T624" s="46"/>
    </row>
    <row r="625" spans="1:20" x14ac:dyDescent="0.25">
      <c r="A625" s="38"/>
      <c r="B625" s="47"/>
      <c r="C625" s="48"/>
      <c r="D625" s="46"/>
      <c r="E625" s="49"/>
      <c r="F625" s="50"/>
      <c r="G625" s="50"/>
      <c r="H625" s="50"/>
      <c r="I625" s="50"/>
      <c r="J625" s="46"/>
      <c r="K625" s="44"/>
      <c r="L625" s="44"/>
      <c r="M625" s="52"/>
      <c r="N625" s="52"/>
      <c r="O625" s="46"/>
      <c r="P625" s="104"/>
      <c r="Q625" s="46"/>
      <c r="R625" s="46"/>
      <c r="S625" s="46"/>
      <c r="T625" s="46"/>
    </row>
    <row r="626" spans="1:20" x14ac:dyDescent="0.25">
      <c r="F626" s="7"/>
      <c r="G626" s="7"/>
      <c r="H626" s="7"/>
      <c r="I626" s="7"/>
      <c r="M626" s="6"/>
      <c r="N626" s="6"/>
      <c r="P626" s="104"/>
      <c r="Q626" s="46"/>
      <c r="R626" s="46"/>
      <c r="S626" s="46"/>
      <c r="T626" s="46"/>
    </row>
    <row r="627" spans="1:20" outlineLevel="1" x14ac:dyDescent="0.25">
      <c r="J627" s="8"/>
      <c r="K627" s="9"/>
      <c r="L627" s="9"/>
      <c r="P627" s="104"/>
      <c r="Q627" s="46"/>
      <c r="R627" s="46"/>
      <c r="S627" s="46"/>
      <c r="T627" s="46"/>
    </row>
    <row r="628" spans="1:20" outlineLevel="1" x14ac:dyDescent="0.25">
      <c r="G628" s="8"/>
      <c r="H628" s="8"/>
      <c r="I628" s="8"/>
      <c r="J628" s="8"/>
      <c r="P628" s="104"/>
      <c r="Q628" s="46"/>
      <c r="R628" s="46"/>
      <c r="S628" s="46"/>
      <c r="T628" s="46"/>
    </row>
    <row r="629" spans="1:20" outlineLevel="1" x14ac:dyDescent="0.25">
      <c r="P629" s="104"/>
      <c r="Q629" s="46"/>
      <c r="R629" s="46"/>
      <c r="S629" s="46"/>
      <c r="T629" s="46"/>
    </row>
    <row r="630" spans="1:20" outlineLevel="1" x14ac:dyDescent="0.25">
      <c r="L630" s="9"/>
      <c r="P630" s="104"/>
      <c r="Q630" s="46"/>
      <c r="R630" s="46"/>
      <c r="S630" s="46"/>
      <c r="T630" s="46"/>
    </row>
    <row r="631" spans="1:20" outlineLevel="1" x14ac:dyDescent="0.25">
      <c r="P631" s="104"/>
      <c r="Q631" s="46"/>
      <c r="R631" s="46"/>
      <c r="S631" s="46"/>
      <c r="T631" s="46"/>
    </row>
    <row r="632" spans="1:20" outlineLevel="1" x14ac:dyDescent="0.25">
      <c r="G632" s="10"/>
      <c r="H632" s="10"/>
      <c r="I632" s="10"/>
      <c r="P632" s="104"/>
      <c r="Q632" s="46"/>
      <c r="R632" s="46"/>
      <c r="S632" s="46"/>
      <c r="T632" s="46"/>
    </row>
    <row r="633" spans="1:20" outlineLevel="1" x14ac:dyDescent="0.25">
      <c r="G633" s="8"/>
      <c r="H633" s="8"/>
      <c r="I633" s="8"/>
      <c r="P633" s="104"/>
      <c r="Q633" s="46"/>
      <c r="R633" s="46"/>
      <c r="S633" s="46"/>
      <c r="T633" s="46"/>
    </row>
    <row r="634" spans="1:20" x14ac:dyDescent="0.25">
      <c r="P634" s="104"/>
      <c r="Q634" s="46"/>
      <c r="R634" s="46"/>
      <c r="S634" s="46"/>
      <c r="T634" s="46"/>
    </row>
    <row r="635" spans="1:20" x14ac:dyDescent="0.25">
      <c r="P635" s="104"/>
      <c r="Q635" s="46"/>
      <c r="R635" s="46"/>
      <c r="S635" s="46"/>
      <c r="T635" s="46"/>
    </row>
  </sheetData>
  <mergeCells count="1650">
    <mergeCell ref="P470:P471"/>
    <mergeCell ref="F360:J360"/>
    <mergeCell ref="F361:J361"/>
    <mergeCell ref="F362:J362"/>
    <mergeCell ref="F263:F264"/>
    <mergeCell ref="G263:J263"/>
    <mergeCell ref="O543:O550"/>
    <mergeCell ref="C543:C547"/>
    <mergeCell ref="C336:C338"/>
    <mergeCell ref="C342:C344"/>
    <mergeCell ref="E548:E549"/>
    <mergeCell ref="F548:F549"/>
    <mergeCell ref="G548:J548"/>
    <mergeCell ref="K548:K549"/>
    <mergeCell ref="L548:L549"/>
    <mergeCell ref="O382:O384"/>
    <mergeCell ref="O376:O380"/>
    <mergeCell ref="O370:O375"/>
    <mergeCell ref="F372:J372"/>
    <mergeCell ref="K339:K340"/>
    <mergeCell ref="L333:L334"/>
    <mergeCell ref="F315:J315"/>
    <mergeCell ref="C286:C288"/>
    <mergeCell ref="F423:J423"/>
    <mergeCell ref="L540:L541"/>
    <mergeCell ref="L534:L535"/>
    <mergeCell ref="D548:D550"/>
    <mergeCell ref="F544:J544"/>
    <mergeCell ref="F545:J545"/>
    <mergeCell ref="F546:J546"/>
    <mergeCell ref="L403:L404"/>
    <mergeCell ref="G403:J403"/>
    <mergeCell ref="E397:E398"/>
    <mergeCell ref="F397:F398"/>
    <mergeCell ref="G397:J397"/>
    <mergeCell ref="F468:J468"/>
    <mergeCell ref="B464:B468"/>
    <mergeCell ref="F403:F404"/>
    <mergeCell ref="F407:J407"/>
    <mergeCell ref="F408:J408"/>
    <mergeCell ref="E502:E503"/>
    <mergeCell ref="F502:F503"/>
    <mergeCell ref="G502:J502"/>
    <mergeCell ref="L502:L503"/>
    <mergeCell ref="L495:L496"/>
    <mergeCell ref="L454:L455"/>
    <mergeCell ref="F506:J506"/>
    <mergeCell ref="F499:J499"/>
    <mergeCell ref="F500:J500"/>
    <mergeCell ref="L488:L489"/>
    <mergeCell ref="F458:J458"/>
    <mergeCell ref="F451:J451"/>
    <mergeCell ref="F488:F489"/>
    <mergeCell ref="G488:J488"/>
    <mergeCell ref="K488:K489"/>
    <mergeCell ref="E461:E462"/>
    <mergeCell ref="F461:F462"/>
    <mergeCell ref="F484:J484"/>
    <mergeCell ref="L461:L462"/>
    <mergeCell ref="L397:L398"/>
    <mergeCell ref="C472:C476"/>
    <mergeCell ref="F472:J472"/>
    <mergeCell ref="P86:P88"/>
    <mergeCell ref="P100:P101"/>
    <mergeCell ref="P176:P177"/>
    <mergeCell ref="P194:P195"/>
    <mergeCell ref="P220:P221"/>
    <mergeCell ref="P228:P230"/>
    <mergeCell ref="P236:P237"/>
    <mergeCell ref="P242:P248"/>
    <mergeCell ref="P262:P264"/>
    <mergeCell ref="P323:P324"/>
    <mergeCell ref="P351:P352"/>
    <mergeCell ref="O400:O405"/>
    <mergeCell ref="F401:J401"/>
    <mergeCell ref="F402:J402"/>
    <mergeCell ref="O202:O206"/>
    <mergeCell ref="F203:J203"/>
    <mergeCell ref="F204:J204"/>
    <mergeCell ref="F205:J205"/>
    <mergeCell ref="F206:J206"/>
    <mergeCell ref="A207:O207"/>
    <mergeCell ref="A202:C206"/>
    <mergeCell ref="F202:J202"/>
    <mergeCell ref="G242:J242"/>
    <mergeCell ref="K242:K243"/>
    <mergeCell ref="C180:C183"/>
    <mergeCell ref="F370:J370"/>
    <mergeCell ref="F199:F200"/>
    <mergeCell ref="G199:J199"/>
    <mergeCell ref="F185:J185"/>
    <mergeCell ref="L373:L374"/>
    <mergeCell ref="F186:J186"/>
    <mergeCell ref="A208:A212"/>
    <mergeCell ref="K403:K404"/>
    <mergeCell ref="A555:A558"/>
    <mergeCell ref="B555:B558"/>
    <mergeCell ref="C555:C558"/>
    <mergeCell ref="A505:A507"/>
    <mergeCell ref="A480:A483"/>
    <mergeCell ref="A400:A405"/>
    <mergeCell ref="B400:B402"/>
    <mergeCell ref="C400:C402"/>
    <mergeCell ref="F400:J400"/>
    <mergeCell ref="A551:A554"/>
    <mergeCell ref="C551:C554"/>
    <mergeCell ref="F540:F541"/>
    <mergeCell ref="G540:J540"/>
    <mergeCell ref="K540:K541"/>
    <mergeCell ref="B548:B550"/>
    <mergeCell ref="B520:B524"/>
    <mergeCell ref="A534:A536"/>
    <mergeCell ref="B403:B405"/>
    <mergeCell ref="C403:C405"/>
    <mergeCell ref="D403:D405"/>
    <mergeCell ref="F557:J557"/>
    <mergeCell ref="E403:E404"/>
    <mergeCell ref="B537:B539"/>
    <mergeCell ref="C537:C539"/>
    <mergeCell ref="F537:J537"/>
    <mergeCell ref="E528:E529"/>
    <mergeCell ref="F528:F529"/>
    <mergeCell ref="F505:J505"/>
    <mergeCell ref="B480:B483"/>
    <mergeCell ref="F538:J538"/>
    <mergeCell ref="F539:J539"/>
    <mergeCell ref="G534:J534"/>
    <mergeCell ref="F473:J473"/>
    <mergeCell ref="F543:J543"/>
    <mergeCell ref="B511:B513"/>
    <mergeCell ref="C511:C513"/>
    <mergeCell ref="D511:D513"/>
    <mergeCell ref="E511:E512"/>
    <mergeCell ref="F509:J509"/>
    <mergeCell ref="G511:J511"/>
    <mergeCell ref="C508:C510"/>
    <mergeCell ref="F508:J508"/>
    <mergeCell ref="F521:J521"/>
    <mergeCell ref="F523:J523"/>
    <mergeCell ref="B543:B547"/>
    <mergeCell ref="D502:D504"/>
    <mergeCell ref="D495:D497"/>
    <mergeCell ref="E495:E496"/>
    <mergeCell ref="F495:F496"/>
    <mergeCell ref="G495:J495"/>
    <mergeCell ref="C540:C542"/>
    <mergeCell ref="B534:B536"/>
    <mergeCell ref="F474:J474"/>
    <mergeCell ref="F475:J475"/>
    <mergeCell ref="E534:E535"/>
    <mergeCell ref="F534:F535"/>
    <mergeCell ref="F476:J476"/>
    <mergeCell ref="F477:F478"/>
    <mergeCell ref="G477:J477"/>
    <mergeCell ref="F487:J487"/>
    <mergeCell ref="B488:B490"/>
    <mergeCell ref="C488:C490"/>
    <mergeCell ref="F492:J492"/>
    <mergeCell ref="F424:J424"/>
    <mergeCell ref="F411:J411"/>
    <mergeCell ref="F412:J412"/>
    <mergeCell ref="F465:J465"/>
    <mergeCell ref="A498:A504"/>
    <mergeCell ref="B498:B501"/>
    <mergeCell ref="F501:J501"/>
    <mergeCell ref="C484:C487"/>
    <mergeCell ref="C520:C524"/>
    <mergeCell ref="A382:A384"/>
    <mergeCell ref="E367:E368"/>
    <mergeCell ref="F367:F368"/>
    <mergeCell ref="G367:J367"/>
    <mergeCell ref="A381:O381"/>
    <mergeCell ref="N511:N512"/>
    <mergeCell ref="N517:N518"/>
    <mergeCell ref="F507:J507"/>
    <mergeCell ref="O480:O483"/>
    <mergeCell ref="F481:J481"/>
    <mergeCell ref="F482:J482"/>
    <mergeCell ref="F483:J483"/>
    <mergeCell ref="N502:N503"/>
    <mergeCell ref="M502:M503"/>
    <mergeCell ref="K502:K503"/>
    <mergeCell ref="B502:B504"/>
    <mergeCell ref="C502:C504"/>
    <mergeCell ref="B505:B507"/>
    <mergeCell ref="C505:C507"/>
    <mergeCell ref="C480:C483"/>
    <mergeCell ref="F480:J480"/>
    <mergeCell ref="F520:J520"/>
    <mergeCell ref="A520:A524"/>
    <mergeCell ref="B373:B375"/>
    <mergeCell ref="C373:C375"/>
    <mergeCell ref="D373:D375"/>
    <mergeCell ref="E373:E374"/>
    <mergeCell ref="F373:F374"/>
    <mergeCell ref="G373:J373"/>
    <mergeCell ref="K373:K374"/>
    <mergeCell ref="O352:O358"/>
    <mergeCell ref="F355:J355"/>
    <mergeCell ref="B356:B358"/>
    <mergeCell ref="C356:C358"/>
    <mergeCell ref="B363:B366"/>
    <mergeCell ref="C363:C366"/>
    <mergeCell ref="F363:J363"/>
    <mergeCell ref="O363:O369"/>
    <mergeCell ref="F364:J364"/>
    <mergeCell ref="K367:K368"/>
    <mergeCell ref="F371:J371"/>
    <mergeCell ref="O359:O362"/>
    <mergeCell ref="F366:J366"/>
    <mergeCell ref="C367:C369"/>
    <mergeCell ref="D367:D369"/>
    <mergeCell ref="B370:B372"/>
    <mergeCell ref="C370:C372"/>
    <mergeCell ref="L367:L368"/>
    <mergeCell ref="A336:A341"/>
    <mergeCell ref="B336:B338"/>
    <mergeCell ref="F336:J336"/>
    <mergeCell ref="A313:A315"/>
    <mergeCell ref="B313:B315"/>
    <mergeCell ref="C313:C315"/>
    <mergeCell ref="F313:J313"/>
    <mergeCell ref="A297:A301"/>
    <mergeCell ref="D304:D306"/>
    <mergeCell ref="A330:A335"/>
    <mergeCell ref="G319:J319"/>
    <mergeCell ref="A286:A291"/>
    <mergeCell ref="F286:J286"/>
    <mergeCell ref="B299:B301"/>
    <mergeCell ref="B310:B312"/>
    <mergeCell ref="F337:J337"/>
    <mergeCell ref="F338:J338"/>
    <mergeCell ref="G339:J339"/>
    <mergeCell ref="B339:B341"/>
    <mergeCell ref="C339:C341"/>
    <mergeCell ref="B319:B321"/>
    <mergeCell ref="C319:C321"/>
    <mergeCell ref="D319:D321"/>
    <mergeCell ref="E319:E320"/>
    <mergeCell ref="F319:F320"/>
    <mergeCell ref="A316:A321"/>
    <mergeCell ref="B316:B318"/>
    <mergeCell ref="C316:C318"/>
    <mergeCell ref="F316:J316"/>
    <mergeCell ref="O269:O274"/>
    <mergeCell ref="F270:J270"/>
    <mergeCell ref="E272:E273"/>
    <mergeCell ref="F271:J271"/>
    <mergeCell ref="K263:K264"/>
    <mergeCell ref="K258:K259"/>
    <mergeCell ref="L258:L259"/>
    <mergeCell ref="F196:J196"/>
    <mergeCell ref="F197:J197"/>
    <mergeCell ref="E199:E200"/>
    <mergeCell ref="O255:O260"/>
    <mergeCell ref="F261:J261"/>
    <mergeCell ref="O240:O244"/>
    <mergeCell ref="F241:J241"/>
    <mergeCell ref="M221:M222"/>
    <mergeCell ref="M228:M229"/>
    <mergeCell ref="O208:O212"/>
    <mergeCell ref="O195:O201"/>
    <mergeCell ref="L263:L264"/>
    <mergeCell ref="K272:K273"/>
    <mergeCell ref="E242:E243"/>
    <mergeCell ref="F242:F243"/>
    <mergeCell ref="O252:O254"/>
    <mergeCell ref="F253:J253"/>
    <mergeCell ref="F254:J254"/>
    <mergeCell ref="L249:L250"/>
    <mergeCell ref="O266:O268"/>
    <mergeCell ref="F267:J267"/>
    <mergeCell ref="F268:J268"/>
    <mergeCell ref="L242:L243"/>
    <mergeCell ref="O261:O265"/>
    <mergeCell ref="F262:J262"/>
    <mergeCell ref="A94:A98"/>
    <mergeCell ref="B94:B95"/>
    <mergeCell ref="C94:C95"/>
    <mergeCell ref="F94:J94"/>
    <mergeCell ref="L96:L97"/>
    <mergeCell ref="N96:N97"/>
    <mergeCell ref="G216:J216"/>
    <mergeCell ref="K216:K217"/>
    <mergeCell ref="L216:L217"/>
    <mergeCell ref="F211:J211"/>
    <mergeCell ref="F198:J198"/>
    <mergeCell ref="F209:J209"/>
    <mergeCell ref="F212:J212"/>
    <mergeCell ref="F208:J208"/>
    <mergeCell ref="F192:J192"/>
    <mergeCell ref="F193:J193"/>
    <mergeCell ref="C199:C201"/>
    <mergeCell ref="D199:D201"/>
    <mergeCell ref="A195:A201"/>
    <mergeCell ref="B195:B198"/>
    <mergeCell ref="C195:C198"/>
    <mergeCell ref="F195:J195"/>
    <mergeCell ref="L111:L112"/>
    <mergeCell ref="A213:A218"/>
    <mergeCell ref="B213:B215"/>
    <mergeCell ref="C213:C215"/>
    <mergeCell ref="F213:J213"/>
    <mergeCell ref="A175:A179"/>
    <mergeCell ref="A180:A183"/>
    <mergeCell ref="F167:F168"/>
    <mergeCell ref="K167:K168"/>
    <mergeCell ref="L167:L168"/>
    <mergeCell ref="O99:O103"/>
    <mergeCell ref="F100:J100"/>
    <mergeCell ref="B101:B103"/>
    <mergeCell ref="C101:C103"/>
    <mergeCell ref="D101:D103"/>
    <mergeCell ref="E101:E102"/>
    <mergeCell ref="F101:F102"/>
    <mergeCell ref="G101:J101"/>
    <mergeCell ref="K101:K102"/>
    <mergeCell ref="L101:L102"/>
    <mergeCell ref="O94:O98"/>
    <mergeCell ref="F95:J95"/>
    <mergeCell ref="B96:B98"/>
    <mergeCell ref="C96:C98"/>
    <mergeCell ref="D96:D98"/>
    <mergeCell ref="E96:E97"/>
    <mergeCell ref="F96:F97"/>
    <mergeCell ref="G96:J96"/>
    <mergeCell ref="K96:K97"/>
    <mergeCell ref="N101:N102"/>
    <mergeCell ref="F216:F217"/>
    <mergeCell ref="A99:A103"/>
    <mergeCell ref="B99:B100"/>
    <mergeCell ref="C99:C100"/>
    <mergeCell ref="F99:J99"/>
    <mergeCell ref="A307:A312"/>
    <mergeCell ref="B242:B244"/>
    <mergeCell ref="C242:C244"/>
    <mergeCell ref="D242:D244"/>
    <mergeCell ref="L304:L305"/>
    <mergeCell ref="E299:E300"/>
    <mergeCell ref="F293:J293"/>
    <mergeCell ref="B294:B296"/>
    <mergeCell ref="C294:C296"/>
    <mergeCell ref="F303:J303"/>
    <mergeCell ref="B304:B306"/>
    <mergeCell ref="C304:C306"/>
    <mergeCell ref="A104:A107"/>
    <mergeCell ref="B104:B107"/>
    <mergeCell ref="C104:C107"/>
    <mergeCell ref="F245:J245"/>
    <mergeCell ref="F248:J248"/>
    <mergeCell ref="A269:A274"/>
    <mergeCell ref="B269:B271"/>
    <mergeCell ref="C269:C271"/>
    <mergeCell ref="F269:J269"/>
    <mergeCell ref="L299:L300"/>
    <mergeCell ref="B240:B241"/>
    <mergeCell ref="C240:C241"/>
    <mergeCell ref="F240:J240"/>
    <mergeCell ref="B199:B201"/>
    <mergeCell ref="E304:E305"/>
    <mergeCell ref="B382:B384"/>
    <mergeCell ref="C382:C384"/>
    <mergeCell ref="F382:J382"/>
    <mergeCell ref="F383:J383"/>
    <mergeCell ref="F493:J493"/>
    <mergeCell ref="F494:J494"/>
    <mergeCell ref="B495:B497"/>
    <mergeCell ref="C495:C497"/>
    <mergeCell ref="K454:K455"/>
    <mergeCell ref="K304:K305"/>
    <mergeCell ref="D488:D490"/>
    <mergeCell ref="E488:E489"/>
    <mergeCell ref="K397:K398"/>
    <mergeCell ref="C348:C351"/>
    <mergeCell ref="F348:J348"/>
    <mergeCell ref="B330:B332"/>
    <mergeCell ref="F330:J330"/>
    <mergeCell ref="B484:B487"/>
    <mergeCell ref="F384:J384"/>
    <mergeCell ref="A376:C380"/>
    <mergeCell ref="F376:J376"/>
    <mergeCell ref="F377:J377"/>
    <mergeCell ref="F378:J378"/>
    <mergeCell ref="F379:J379"/>
    <mergeCell ref="F380:J380"/>
    <mergeCell ref="A370:A375"/>
    <mergeCell ref="B367:B369"/>
    <mergeCell ref="A391:A393"/>
    <mergeCell ref="A491:A497"/>
    <mergeCell ref="B491:B494"/>
    <mergeCell ref="C491:C494"/>
    <mergeCell ref="F491:J491"/>
    <mergeCell ref="B188:B190"/>
    <mergeCell ref="A108:A113"/>
    <mergeCell ref="B108:B110"/>
    <mergeCell ref="C108:C110"/>
    <mergeCell ref="A394:A399"/>
    <mergeCell ref="B394:B396"/>
    <mergeCell ref="A292:A296"/>
    <mergeCell ref="B292:B293"/>
    <mergeCell ref="F304:F305"/>
    <mergeCell ref="G304:J304"/>
    <mergeCell ref="A302:A306"/>
    <mergeCell ref="A240:A244"/>
    <mergeCell ref="B208:B212"/>
    <mergeCell ref="C208:C212"/>
    <mergeCell ref="A191:A194"/>
    <mergeCell ref="A385:A390"/>
    <mergeCell ref="B385:B387"/>
    <mergeCell ref="C385:C387"/>
    <mergeCell ref="F385:J385"/>
    <mergeCell ref="A348:A351"/>
    <mergeCell ref="B348:B351"/>
    <mergeCell ref="C292:C293"/>
    <mergeCell ref="F292:J292"/>
    <mergeCell ref="E333:E334"/>
    <mergeCell ref="F333:F334"/>
    <mergeCell ref="G333:J333"/>
    <mergeCell ref="F329:J329"/>
    <mergeCell ref="C188:C190"/>
    <mergeCell ref="D188:D190"/>
    <mergeCell ref="E188:E189"/>
    <mergeCell ref="F210:J210"/>
    <mergeCell ref="A359:A362"/>
    <mergeCell ref="E606:E607"/>
    <mergeCell ref="F606:F607"/>
    <mergeCell ref="G606:J606"/>
    <mergeCell ref="K606:K607"/>
    <mergeCell ref="L606:L607"/>
    <mergeCell ref="E611:E612"/>
    <mergeCell ref="D606:D608"/>
    <mergeCell ref="O597:O598"/>
    <mergeCell ref="F598:J598"/>
    <mergeCell ref="A599:O599"/>
    <mergeCell ref="A600:A602"/>
    <mergeCell ref="B600:B602"/>
    <mergeCell ref="C600:C602"/>
    <mergeCell ref="F600:J600"/>
    <mergeCell ref="O600:O602"/>
    <mergeCell ref="F601:J601"/>
    <mergeCell ref="A450:A456"/>
    <mergeCell ref="B450:B453"/>
    <mergeCell ref="C450:C453"/>
    <mergeCell ref="F450:J450"/>
    <mergeCell ref="K495:K496"/>
    <mergeCell ref="C498:C501"/>
    <mergeCell ref="F498:J498"/>
    <mergeCell ref="A484:A490"/>
    <mergeCell ref="O498:O504"/>
    <mergeCell ref="O520:O523"/>
    <mergeCell ref="A514:A519"/>
    <mergeCell ref="A508:A513"/>
    <mergeCell ref="B508:B510"/>
    <mergeCell ref="F511:F512"/>
    <mergeCell ref="C534:C536"/>
    <mergeCell ref="D534:D536"/>
    <mergeCell ref="O491:O497"/>
    <mergeCell ref="F188:F189"/>
    <mergeCell ref="G188:J188"/>
    <mergeCell ref="K188:K189"/>
    <mergeCell ref="L188:L189"/>
    <mergeCell ref="A184:A190"/>
    <mergeCell ref="B184:B187"/>
    <mergeCell ref="C184:C187"/>
    <mergeCell ref="A585:A590"/>
    <mergeCell ref="B591:B593"/>
    <mergeCell ref="C591:C593"/>
    <mergeCell ref="F591:J591"/>
    <mergeCell ref="A579:A584"/>
    <mergeCell ref="O575:O577"/>
    <mergeCell ref="O585:O590"/>
    <mergeCell ref="O591:O596"/>
    <mergeCell ref="O579:O584"/>
    <mergeCell ref="C585:C587"/>
    <mergeCell ref="F585:J585"/>
    <mergeCell ref="F586:J586"/>
    <mergeCell ref="F587:J587"/>
    <mergeCell ref="B585:B587"/>
    <mergeCell ref="C588:C590"/>
    <mergeCell ref="D588:D590"/>
    <mergeCell ref="G572:J572"/>
    <mergeCell ref="K572:K573"/>
    <mergeCell ref="A417:C420"/>
    <mergeCell ref="F417:J417"/>
    <mergeCell ref="L572:L573"/>
    <mergeCell ref="A559:A561"/>
    <mergeCell ref="O551:O561"/>
    <mergeCell ref="F551:J551"/>
    <mergeCell ref="A617:C621"/>
    <mergeCell ref="F617:J617"/>
    <mergeCell ref="O617:O621"/>
    <mergeCell ref="F618:J618"/>
    <mergeCell ref="F619:J619"/>
    <mergeCell ref="F620:J620"/>
    <mergeCell ref="F621:J621"/>
    <mergeCell ref="F611:F612"/>
    <mergeCell ref="G611:J611"/>
    <mergeCell ref="K611:K612"/>
    <mergeCell ref="L611:L612"/>
    <mergeCell ref="A614:C616"/>
    <mergeCell ref="F614:J614"/>
    <mergeCell ref="A609:A613"/>
    <mergeCell ref="B609:B610"/>
    <mergeCell ref="C609:C610"/>
    <mergeCell ref="F609:J609"/>
    <mergeCell ref="O609:O613"/>
    <mergeCell ref="F610:J610"/>
    <mergeCell ref="B611:B613"/>
    <mergeCell ref="C611:C613"/>
    <mergeCell ref="D611:D613"/>
    <mergeCell ref="O614:O616"/>
    <mergeCell ref="F615:J615"/>
    <mergeCell ref="F616:J616"/>
    <mergeCell ref="A597:C598"/>
    <mergeCell ref="F597:J597"/>
    <mergeCell ref="A570:A574"/>
    <mergeCell ref="B570:B571"/>
    <mergeCell ref="C570:C571"/>
    <mergeCell ref="F570:J570"/>
    <mergeCell ref="O570:O574"/>
    <mergeCell ref="F571:J571"/>
    <mergeCell ref="B572:B574"/>
    <mergeCell ref="C572:C574"/>
    <mergeCell ref="D572:D574"/>
    <mergeCell ref="E572:E573"/>
    <mergeCell ref="F572:F573"/>
    <mergeCell ref="E588:E589"/>
    <mergeCell ref="F588:F589"/>
    <mergeCell ref="G588:J588"/>
    <mergeCell ref="K588:K589"/>
    <mergeCell ref="L588:L589"/>
    <mergeCell ref="M588:M589"/>
    <mergeCell ref="N588:N589"/>
    <mergeCell ref="B588:B590"/>
    <mergeCell ref="C594:C596"/>
    <mergeCell ref="M594:M595"/>
    <mergeCell ref="N594:N595"/>
    <mergeCell ref="B594:B596"/>
    <mergeCell ref="A591:A596"/>
    <mergeCell ref="F552:J552"/>
    <mergeCell ref="F553:J553"/>
    <mergeCell ref="F554:J554"/>
    <mergeCell ref="F555:J555"/>
    <mergeCell ref="F556:J556"/>
    <mergeCell ref="B551:B554"/>
    <mergeCell ref="A603:A608"/>
    <mergeCell ref="B603:B605"/>
    <mergeCell ref="C603:C605"/>
    <mergeCell ref="F603:J603"/>
    <mergeCell ref="O603:O608"/>
    <mergeCell ref="F604:J604"/>
    <mergeCell ref="F605:J605"/>
    <mergeCell ref="B606:B608"/>
    <mergeCell ref="C606:C608"/>
    <mergeCell ref="A567:O567"/>
    <mergeCell ref="A568:A569"/>
    <mergeCell ref="B568:B569"/>
    <mergeCell ref="C568:C569"/>
    <mergeCell ref="F568:J568"/>
    <mergeCell ref="O568:O569"/>
    <mergeCell ref="F569:J569"/>
    <mergeCell ref="A562:C566"/>
    <mergeCell ref="F562:J562"/>
    <mergeCell ref="O562:O566"/>
    <mergeCell ref="F563:J563"/>
    <mergeCell ref="F564:J564"/>
    <mergeCell ref="F565:J565"/>
    <mergeCell ref="F566:J566"/>
    <mergeCell ref="E559:E560"/>
    <mergeCell ref="F559:F560"/>
    <mergeCell ref="G559:J559"/>
    <mergeCell ref="K559:K560"/>
    <mergeCell ref="L559:L560"/>
    <mergeCell ref="B559:B561"/>
    <mergeCell ref="C559:C561"/>
    <mergeCell ref="D559:D561"/>
    <mergeCell ref="C548:C550"/>
    <mergeCell ref="F547:J547"/>
    <mergeCell ref="F558:J558"/>
    <mergeCell ref="A543:A547"/>
    <mergeCell ref="O537:O542"/>
    <mergeCell ref="K528:K529"/>
    <mergeCell ref="L528:L529"/>
    <mergeCell ref="A525:A530"/>
    <mergeCell ref="B525:B527"/>
    <mergeCell ref="C525:C527"/>
    <mergeCell ref="F525:J525"/>
    <mergeCell ref="O525:O530"/>
    <mergeCell ref="F526:J526"/>
    <mergeCell ref="F527:J527"/>
    <mergeCell ref="B528:B530"/>
    <mergeCell ref="C528:C530"/>
    <mergeCell ref="D528:D530"/>
    <mergeCell ref="F533:J533"/>
    <mergeCell ref="A531:A533"/>
    <mergeCell ref="B531:B533"/>
    <mergeCell ref="C531:C533"/>
    <mergeCell ref="A537:A539"/>
    <mergeCell ref="A540:A542"/>
    <mergeCell ref="B540:B542"/>
    <mergeCell ref="O531:O536"/>
    <mergeCell ref="K534:K535"/>
    <mergeCell ref="G528:J528"/>
    <mergeCell ref="O514:O519"/>
    <mergeCell ref="F516:J516"/>
    <mergeCell ref="B517:B519"/>
    <mergeCell ref="C517:C519"/>
    <mergeCell ref="D517:D519"/>
    <mergeCell ref="E517:E518"/>
    <mergeCell ref="F517:F518"/>
    <mergeCell ref="G517:J517"/>
    <mergeCell ref="K517:K518"/>
    <mergeCell ref="F515:J515"/>
    <mergeCell ref="K511:K512"/>
    <mergeCell ref="L511:L512"/>
    <mergeCell ref="B514:B516"/>
    <mergeCell ref="C514:C516"/>
    <mergeCell ref="F514:J514"/>
    <mergeCell ref="L517:L518"/>
    <mergeCell ref="O508:O513"/>
    <mergeCell ref="F510:J510"/>
    <mergeCell ref="A457:A463"/>
    <mergeCell ref="B457:B460"/>
    <mergeCell ref="C457:C460"/>
    <mergeCell ref="F457:J457"/>
    <mergeCell ref="O457:O463"/>
    <mergeCell ref="F459:J459"/>
    <mergeCell ref="F460:J460"/>
    <mergeCell ref="B461:B463"/>
    <mergeCell ref="C461:C463"/>
    <mergeCell ref="D461:D463"/>
    <mergeCell ref="F464:J464"/>
    <mergeCell ref="O464:O471"/>
    <mergeCell ref="F466:J466"/>
    <mergeCell ref="F467:J467"/>
    <mergeCell ref="B469:B471"/>
    <mergeCell ref="C469:C471"/>
    <mergeCell ref="D469:D471"/>
    <mergeCell ref="E469:E470"/>
    <mergeCell ref="M461:M462"/>
    <mergeCell ref="A464:A471"/>
    <mergeCell ref="C464:C468"/>
    <mergeCell ref="G461:J461"/>
    <mergeCell ref="K461:K462"/>
    <mergeCell ref="K469:K470"/>
    <mergeCell ref="L469:L470"/>
    <mergeCell ref="F469:F470"/>
    <mergeCell ref="G469:J469"/>
    <mergeCell ref="O450:O456"/>
    <mergeCell ref="F452:J452"/>
    <mergeCell ref="F453:J453"/>
    <mergeCell ref="B454:B456"/>
    <mergeCell ref="C454:C456"/>
    <mergeCell ref="D454:D456"/>
    <mergeCell ref="A440:A443"/>
    <mergeCell ref="B440:B443"/>
    <mergeCell ref="C440:C443"/>
    <mergeCell ref="F440:J440"/>
    <mergeCell ref="O440:O442"/>
    <mergeCell ref="F441:J441"/>
    <mergeCell ref="F442:J442"/>
    <mergeCell ref="F443:J443"/>
    <mergeCell ref="O444:O449"/>
    <mergeCell ref="E447:E448"/>
    <mergeCell ref="F447:F448"/>
    <mergeCell ref="G447:J447"/>
    <mergeCell ref="K447:K448"/>
    <mergeCell ref="L447:L448"/>
    <mergeCell ref="E454:E455"/>
    <mergeCell ref="F454:F455"/>
    <mergeCell ref="G454:J454"/>
    <mergeCell ref="O422:O426"/>
    <mergeCell ref="F425:J425"/>
    <mergeCell ref="L430:L431"/>
    <mergeCell ref="D430:D432"/>
    <mergeCell ref="E430:E431"/>
    <mergeCell ref="F430:F431"/>
    <mergeCell ref="G430:J430"/>
    <mergeCell ref="K430:K431"/>
    <mergeCell ref="A444:A449"/>
    <mergeCell ref="B444:B446"/>
    <mergeCell ref="C444:C446"/>
    <mergeCell ref="F444:J444"/>
    <mergeCell ref="F445:J445"/>
    <mergeCell ref="F446:J446"/>
    <mergeCell ref="B447:B449"/>
    <mergeCell ref="C447:C449"/>
    <mergeCell ref="D447:D449"/>
    <mergeCell ref="A427:A432"/>
    <mergeCell ref="B427:B429"/>
    <mergeCell ref="C427:C429"/>
    <mergeCell ref="F427:J427"/>
    <mergeCell ref="O427:O429"/>
    <mergeCell ref="F428:J428"/>
    <mergeCell ref="F429:J429"/>
    <mergeCell ref="C430:C432"/>
    <mergeCell ref="F426:J426"/>
    <mergeCell ref="A422:A426"/>
    <mergeCell ref="B422:B426"/>
    <mergeCell ref="B430:B432"/>
    <mergeCell ref="C422:C426"/>
    <mergeCell ref="F422:J422"/>
    <mergeCell ref="O437:O439"/>
    <mergeCell ref="O410:O416"/>
    <mergeCell ref="F413:J413"/>
    <mergeCell ref="B414:B416"/>
    <mergeCell ref="C414:C416"/>
    <mergeCell ref="D414:D416"/>
    <mergeCell ref="E414:E415"/>
    <mergeCell ref="O417:O420"/>
    <mergeCell ref="F419:J419"/>
    <mergeCell ref="F420:J420"/>
    <mergeCell ref="A406:A409"/>
    <mergeCell ref="B406:B409"/>
    <mergeCell ref="C406:C409"/>
    <mergeCell ref="F406:J406"/>
    <mergeCell ref="O406:O409"/>
    <mergeCell ref="F409:J409"/>
    <mergeCell ref="G414:J414"/>
    <mergeCell ref="K414:K415"/>
    <mergeCell ref="L414:L415"/>
    <mergeCell ref="F414:F415"/>
    <mergeCell ref="A410:A416"/>
    <mergeCell ref="B410:B413"/>
    <mergeCell ref="C410:C413"/>
    <mergeCell ref="F410:J410"/>
    <mergeCell ref="O385:O390"/>
    <mergeCell ref="F386:J386"/>
    <mergeCell ref="F387:J387"/>
    <mergeCell ref="B388:B390"/>
    <mergeCell ref="C388:C390"/>
    <mergeCell ref="D388:D390"/>
    <mergeCell ref="C394:C396"/>
    <mergeCell ref="F394:J394"/>
    <mergeCell ref="O394:O399"/>
    <mergeCell ref="F395:J395"/>
    <mergeCell ref="B397:B399"/>
    <mergeCell ref="C397:C399"/>
    <mergeCell ref="D397:D399"/>
    <mergeCell ref="B391:B393"/>
    <mergeCell ref="C391:C393"/>
    <mergeCell ref="F391:J391"/>
    <mergeCell ref="O391:O393"/>
    <mergeCell ref="F392:J392"/>
    <mergeCell ref="F393:J393"/>
    <mergeCell ref="F396:J396"/>
    <mergeCell ref="A352:A358"/>
    <mergeCell ref="A342:A347"/>
    <mergeCell ref="B342:B344"/>
    <mergeCell ref="F342:J342"/>
    <mergeCell ref="O342:O347"/>
    <mergeCell ref="F343:J343"/>
    <mergeCell ref="F344:J344"/>
    <mergeCell ref="B345:B347"/>
    <mergeCell ref="C345:C347"/>
    <mergeCell ref="F356:F357"/>
    <mergeCell ref="G356:J356"/>
    <mergeCell ref="K356:K357"/>
    <mergeCell ref="L356:L357"/>
    <mergeCell ref="B359:B362"/>
    <mergeCell ref="C359:C362"/>
    <mergeCell ref="F349:J349"/>
    <mergeCell ref="F350:J350"/>
    <mergeCell ref="F353:J353"/>
    <mergeCell ref="F354:J354"/>
    <mergeCell ref="L339:L340"/>
    <mergeCell ref="D339:D341"/>
    <mergeCell ref="E339:E340"/>
    <mergeCell ref="O322:O326"/>
    <mergeCell ref="F323:J323"/>
    <mergeCell ref="B324:B326"/>
    <mergeCell ref="C324:C326"/>
    <mergeCell ref="D324:D326"/>
    <mergeCell ref="E324:E325"/>
    <mergeCell ref="F324:F325"/>
    <mergeCell ref="G324:J324"/>
    <mergeCell ref="K324:K325"/>
    <mergeCell ref="O348:O351"/>
    <mergeCell ref="F351:J351"/>
    <mergeCell ref="D345:D347"/>
    <mergeCell ref="E345:E346"/>
    <mergeCell ref="F345:F346"/>
    <mergeCell ref="G345:J345"/>
    <mergeCell ref="K345:K346"/>
    <mergeCell ref="K333:K334"/>
    <mergeCell ref="O336:O341"/>
    <mergeCell ref="F322:J322"/>
    <mergeCell ref="L324:L325"/>
    <mergeCell ref="O316:O321"/>
    <mergeCell ref="F317:J317"/>
    <mergeCell ref="F318:J318"/>
    <mergeCell ref="N319:N320"/>
    <mergeCell ref="N324:N325"/>
    <mergeCell ref="O330:O335"/>
    <mergeCell ref="F331:J331"/>
    <mergeCell ref="F332:J332"/>
    <mergeCell ref="B333:B335"/>
    <mergeCell ref="C333:C335"/>
    <mergeCell ref="C327:C329"/>
    <mergeCell ref="C330:C332"/>
    <mergeCell ref="A327:A329"/>
    <mergeCell ref="B327:B329"/>
    <mergeCell ref="F327:J327"/>
    <mergeCell ref="O327:O328"/>
    <mergeCell ref="F328:J328"/>
    <mergeCell ref="D333:D335"/>
    <mergeCell ref="M299:M300"/>
    <mergeCell ref="O307:O312"/>
    <mergeCell ref="F308:J308"/>
    <mergeCell ref="K310:K311"/>
    <mergeCell ref="L310:L311"/>
    <mergeCell ref="F299:F300"/>
    <mergeCell ref="G299:J299"/>
    <mergeCell ref="K299:K300"/>
    <mergeCell ref="B302:B303"/>
    <mergeCell ref="C302:C303"/>
    <mergeCell ref="F302:J302"/>
    <mergeCell ref="D310:D312"/>
    <mergeCell ref="E310:E311"/>
    <mergeCell ref="N299:N300"/>
    <mergeCell ref="C310:C312"/>
    <mergeCell ref="O297:O301"/>
    <mergeCell ref="F298:J298"/>
    <mergeCell ref="C299:C301"/>
    <mergeCell ref="D299:D301"/>
    <mergeCell ref="F310:F311"/>
    <mergeCell ref="G310:J310"/>
    <mergeCell ref="C297:C298"/>
    <mergeCell ref="F297:J297"/>
    <mergeCell ref="B297:B298"/>
    <mergeCell ref="O302:O306"/>
    <mergeCell ref="O286:O291"/>
    <mergeCell ref="F287:J287"/>
    <mergeCell ref="B289:B291"/>
    <mergeCell ref="C289:C291"/>
    <mergeCell ref="D289:D291"/>
    <mergeCell ref="E289:E290"/>
    <mergeCell ref="E294:E295"/>
    <mergeCell ref="F294:F295"/>
    <mergeCell ref="G294:J294"/>
    <mergeCell ref="K294:K295"/>
    <mergeCell ref="F289:F290"/>
    <mergeCell ref="G289:J289"/>
    <mergeCell ref="K289:K290"/>
    <mergeCell ref="L289:L290"/>
    <mergeCell ref="D294:D296"/>
    <mergeCell ref="B286:B288"/>
    <mergeCell ref="F288:J288"/>
    <mergeCell ref="M289:M290"/>
    <mergeCell ref="M294:M295"/>
    <mergeCell ref="N289:N290"/>
    <mergeCell ref="N294:N295"/>
    <mergeCell ref="L294:L295"/>
    <mergeCell ref="O292:O296"/>
    <mergeCell ref="O275:O280"/>
    <mergeCell ref="F276:J276"/>
    <mergeCell ref="F277:J277"/>
    <mergeCell ref="B278:B280"/>
    <mergeCell ref="C278:C280"/>
    <mergeCell ref="D278:D280"/>
    <mergeCell ref="E278:E279"/>
    <mergeCell ref="F278:F279"/>
    <mergeCell ref="A275:A280"/>
    <mergeCell ref="B275:B277"/>
    <mergeCell ref="C275:C277"/>
    <mergeCell ref="F275:J275"/>
    <mergeCell ref="K278:K279"/>
    <mergeCell ref="M283:M284"/>
    <mergeCell ref="E283:E284"/>
    <mergeCell ref="F283:F284"/>
    <mergeCell ref="G283:J283"/>
    <mergeCell ref="K283:K284"/>
    <mergeCell ref="L283:L284"/>
    <mergeCell ref="L278:L279"/>
    <mergeCell ref="N278:N279"/>
    <mergeCell ref="N283:N284"/>
    <mergeCell ref="G278:J278"/>
    <mergeCell ref="O281:O285"/>
    <mergeCell ref="F282:J282"/>
    <mergeCell ref="A281:A285"/>
    <mergeCell ref="B281:B282"/>
    <mergeCell ref="C281:C282"/>
    <mergeCell ref="F281:J281"/>
    <mergeCell ref="A266:A268"/>
    <mergeCell ref="B266:B268"/>
    <mergeCell ref="C266:C268"/>
    <mergeCell ref="F266:J266"/>
    <mergeCell ref="B263:B265"/>
    <mergeCell ref="C263:C265"/>
    <mergeCell ref="D263:D265"/>
    <mergeCell ref="D272:D274"/>
    <mergeCell ref="F256:J256"/>
    <mergeCell ref="F257:J257"/>
    <mergeCell ref="B261:B262"/>
    <mergeCell ref="C261:C262"/>
    <mergeCell ref="F272:F273"/>
    <mergeCell ref="G272:J272"/>
    <mergeCell ref="E263:E264"/>
    <mergeCell ref="B272:B274"/>
    <mergeCell ref="C272:C274"/>
    <mergeCell ref="A261:A265"/>
    <mergeCell ref="G258:J258"/>
    <mergeCell ref="O245:O251"/>
    <mergeCell ref="B249:B251"/>
    <mergeCell ref="C249:C251"/>
    <mergeCell ref="D249:D251"/>
    <mergeCell ref="E249:E250"/>
    <mergeCell ref="F249:F250"/>
    <mergeCell ref="G249:J249"/>
    <mergeCell ref="K249:K250"/>
    <mergeCell ref="M258:M259"/>
    <mergeCell ref="B258:B260"/>
    <mergeCell ref="C258:C260"/>
    <mergeCell ref="D258:D260"/>
    <mergeCell ref="E258:E259"/>
    <mergeCell ref="F258:F259"/>
    <mergeCell ref="A255:A260"/>
    <mergeCell ref="B255:B257"/>
    <mergeCell ref="C255:C257"/>
    <mergeCell ref="F255:J255"/>
    <mergeCell ref="D237:D239"/>
    <mergeCell ref="E237:E238"/>
    <mergeCell ref="F237:F238"/>
    <mergeCell ref="G237:J237"/>
    <mergeCell ref="K237:K238"/>
    <mergeCell ref="L237:L238"/>
    <mergeCell ref="A235:A239"/>
    <mergeCell ref="B235:B236"/>
    <mergeCell ref="C235:C236"/>
    <mergeCell ref="F236:J236"/>
    <mergeCell ref="F232:J232"/>
    <mergeCell ref="F233:J233"/>
    <mergeCell ref="M237:M238"/>
    <mergeCell ref="A252:A254"/>
    <mergeCell ref="B252:B254"/>
    <mergeCell ref="C252:C254"/>
    <mergeCell ref="F252:J252"/>
    <mergeCell ref="A245:A251"/>
    <mergeCell ref="B245:B248"/>
    <mergeCell ref="C245:C248"/>
    <mergeCell ref="A219:A223"/>
    <mergeCell ref="B219:B220"/>
    <mergeCell ref="C219:C220"/>
    <mergeCell ref="F219:J219"/>
    <mergeCell ref="O219:O223"/>
    <mergeCell ref="F220:J220"/>
    <mergeCell ref="B221:B223"/>
    <mergeCell ref="C221:C223"/>
    <mergeCell ref="D221:D223"/>
    <mergeCell ref="E221:E222"/>
    <mergeCell ref="F228:F229"/>
    <mergeCell ref="G228:J228"/>
    <mergeCell ref="K228:K229"/>
    <mergeCell ref="F225:J225"/>
    <mergeCell ref="F226:J226"/>
    <mergeCell ref="O224:O230"/>
    <mergeCell ref="F227:J227"/>
    <mergeCell ref="B228:B230"/>
    <mergeCell ref="C228:C230"/>
    <mergeCell ref="D228:D230"/>
    <mergeCell ref="E228:E229"/>
    <mergeCell ref="N221:N222"/>
    <mergeCell ref="F221:F222"/>
    <mergeCell ref="G221:J221"/>
    <mergeCell ref="K221:K222"/>
    <mergeCell ref="L221:L222"/>
    <mergeCell ref="O213:O218"/>
    <mergeCell ref="F214:J214"/>
    <mergeCell ref="F215:J215"/>
    <mergeCell ref="B216:B218"/>
    <mergeCell ref="C216:C218"/>
    <mergeCell ref="D216:D218"/>
    <mergeCell ref="O180:O183"/>
    <mergeCell ref="F183:J183"/>
    <mergeCell ref="O170:O174"/>
    <mergeCell ref="F171:J171"/>
    <mergeCell ref="B172:B174"/>
    <mergeCell ref="C172:C174"/>
    <mergeCell ref="D172:D174"/>
    <mergeCell ref="E172:E173"/>
    <mergeCell ref="F172:F173"/>
    <mergeCell ref="G172:J172"/>
    <mergeCell ref="K172:K173"/>
    <mergeCell ref="B175:B176"/>
    <mergeCell ref="C175:C176"/>
    <mergeCell ref="F175:J175"/>
    <mergeCell ref="O175:O179"/>
    <mergeCell ref="F176:J176"/>
    <mergeCell ref="B177:B179"/>
    <mergeCell ref="C177:C179"/>
    <mergeCell ref="F184:J184"/>
    <mergeCell ref="O184:O190"/>
    <mergeCell ref="F187:J187"/>
    <mergeCell ref="B180:B183"/>
    <mergeCell ref="O191:O194"/>
    <mergeCell ref="F194:J194"/>
    <mergeCell ref="L199:L200"/>
    <mergeCell ref="E216:E217"/>
    <mergeCell ref="M167:M168"/>
    <mergeCell ref="A170:A174"/>
    <mergeCell ref="B170:B171"/>
    <mergeCell ref="C170:C171"/>
    <mergeCell ref="F170:J170"/>
    <mergeCell ref="L172:L173"/>
    <mergeCell ref="A165:A169"/>
    <mergeCell ref="B165:B166"/>
    <mergeCell ref="C165:C166"/>
    <mergeCell ref="F165:J165"/>
    <mergeCell ref="F180:J180"/>
    <mergeCell ref="G167:J167"/>
    <mergeCell ref="F182:J182"/>
    <mergeCell ref="L177:L178"/>
    <mergeCell ref="F181:J181"/>
    <mergeCell ref="D177:D179"/>
    <mergeCell ref="E177:E178"/>
    <mergeCell ref="F177:F178"/>
    <mergeCell ref="O143:O148"/>
    <mergeCell ref="A136:A142"/>
    <mergeCell ref="B136:B139"/>
    <mergeCell ref="C136:C139"/>
    <mergeCell ref="F136:J136"/>
    <mergeCell ref="G140:J140"/>
    <mergeCell ref="G146:J146"/>
    <mergeCell ref="B153:B155"/>
    <mergeCell ref="C153:C155"/>
    <mergeCell ref="D153:D155"/>
    <mergeCell ref="E153:E154"/>
    <mergeCell ref="F153:F154"/>
    <mergeCell ref="G153:J153"/>
    <mergeCell ref="K153:K154"/>
    <mergeCell ref="F140:F141"/>
    <mergeCell ref="F144:J144"/>
    <mergeCell ref="A149:A155"/>
    <mergeCell ref="B149:B152"/>
    <mergeCell ref="C149:C152"/>
    <mergeCell ref="N146:N147"/>
    <mergeCell ref="F149:J149"/>
    <mergeCell ref="O130:O135"/>
    <mergeCell ref="F132:J132"/>
    <mergeCell ref="B133:B135"/>
    <mergeCell ref="C133:C135"/>
    <mergeCell ref="D133:D135"/>
    <mergeCell ref="E133:E134"/>
    <mergeCell ref="K140:K141"/>
    <mergeCell ref="L140:L141"/>
    <mergeCell ref="O136:O142"/>
    <mergeCell ref="F137:J137"/>
    <mergeCell ref="F138:J138"/>
    <mergeCell ref="F139:J139"/>
    <mergeCell ref="B140:B142"/>
    <mergeCell ref="C140:C142"/>
    <mergeCell ref="D140:D142"/>
    <mergeCell ref="E140:E141"/>
    <mergeCell ref="L153:L154"/>
    <mergeCell ref="F146:F147"/>
    <mergeCell ref="L133:L134"/>
    <mergeCell ref="B143:B145"/>
    <mergeCell ref="F150:J150"/>
    <mergeCell ref="F151:J151"/>
    <mergeCell ref="N140:N141"/>
    <mergeCell ref="O149:O155"/>
    <mergeCell ref="F152:J152"/>
    <mergeCell ref="N153:N154"/>
    <mergeCell ref="C143:C145"/>
    <mergeCell ref="F143:J143"/>
    <mergeCell ref="K146:K147"/>
    <mergeCell ref="L146:L147"/>
    <mergeCell ref="M153:M154"/>
    <mergeCell ref="B130:B132"/>
    <mergeCell ref="N111:N112"/>
    <mergeCell ref="N127:N128"/>
    <mergeCell ref="B124:B126"/>
    <mergeCell ref="C124:C126"/>
    <mergeCell ref="F124:J124"/>
    <mergeCell ref="O124:O129"/>
    <mergeCell ref="F125:J125"/>
    <mergeCell ref="F126:J126"/>
    <mergeCell ref="B127:B129"/>
    <mergeCell ref="C127:C129"/>
    <mergeCell ref="D127:D129"/>
    <mergeCell ref="O104:O107"/>
    <mergeCell ref="O119:O123"/>
    <mergeCell ref="F120:J120"/>
    <mergeCell ref="F121:J121"/>
    <mergeCell ref="F122:J122"/>
    <mergeCell ref="F123:J123"/>
    <mergeCell ref="A114:C117"/>
    <mergeCell ref="F114:J114"/>
    <mergeCell ref="O114:O117"/>
    <mergeCell ref="F115:J115"/>
    <mergeCell ref="O108:O113"/>
    <mergeCell ref="F109:J109"/>
    <mergeCell ref="F110:J110"/>
    <mergeCell ref="B111:B113"/>
    <mergeCell ref="C111:C113"/>
    <mergeCell ref="D111:D113"/>
    <mergeCell ref="E111:E112"/>
    <mergeCell ref="F111:F112"/>
    <mergeCell ref="G111:J111"/>
    <mergeCell ref="K111:K112"/>
    <mergeCell ref="F106:J106"/>
    <mergeCell ref="A84:A88"/>
    <mergeCell ref="B84:B85"/>
    <mergeCell ref="C84:C85"/>
    <mergeCell ref="F84:J84"/>
    <mergeCell ref="O84:O88"/>
    <mergeCell ref="F85:J85"/>
    <mergeCell ref="B86:B88"/>
    <mergeCell ref="C86:C88"/>
    <mergeCell ref="D86:D88"/>
    <mergeCell ref="E86:E87"/>
    <mergeCell ref="A89:A93"/>
    <mergeCell ref="B89:B90"/>
    <mergeCell ref="C89:C90"/>
    <mergeCell ref="F89:J89"/>
    <mergeCell ref="O89:O93"/>
    <mergeCell ref="F90:J90"/>
    <mergeCell ref="B91:B93"/>
    <mergeCell ref="C91:C93"/>
    <mergeCell ref="D91:D93"/>
    <mergeCell ref="E91:E92"/>
    <mergeCell ref="N86:N87"/>
    <mergeCell ref="N91:N92"/>
    <mergeCell ref="F91:F92"/>
    <mergeCell ref="G91:J91"/>
    <mergeCell ref="K91:K92"/>
    <mergeCell ref="L91:L92"/>
    <mergeCell ref="L86:L87"/>
    <mergeCell ref="E81:E82"/>
    <mergeCell ref="F81:F82"/>
    <mergeCell ref="G81:J81"/>
    <mergeCell ref="K81:K82"/>
    <mergeCell ref="L81:L82"/>
    <mergeCell ref="A78:A83"/>
    <mergeCell ref="B78:B80"/>
    <mergeCell ref="C78:C80"/>
    <mergeCell ref="F78:J78"/>
    <mergeCell ref="O78:O83"/>
    <mergeCell ref="F79:J79"/>
    <mergeCell ref="F80:J80"/>
    <mergeCell ref="B81:B83"/>
    <mergeCell ref="C81:C83"/>
    <mergeCell ref="D81:D83"/>
    <mergeCell ref="N72:N73"/>
    <mergeCell ref="N81:N82"/>
    <mergeCell ref="A75:A77"/>
    <mergeCell ref="B75:B77"/>
    <mergeCell ref="C75:C77"/>
    <mergeCell ref="F75:J75"/>
    <mergeCell ref="O75:O77"/>
    <mergeCell ref="F76:J76"/>
    <mergeCell ref="F77:J77"/>
    <mergeCell ref="E72:E73"/>
    <mergeCell ref="F72:F73"/>
    <mergeCell ref="G72:J72"/>
    <mergeCell ref="K72:K73"/>
    <mergeCell ref="L72:L73"/>
    <mergeCell ref="A69:A74"/>
    <mergeCell ref="B69:B71"/>
    <mergeCell ref="F69:J69"/>
    <mergeCell ref="D56:D58"/>
    <mergeCell ref="O69:O74"/>
    <mergeCell ref="F70:J70"/>
    <mergeCell ref="F71:J71"/>
    <mergeCell ref="B72:B74"/>
    <mergeCell ref="C72:C74"/>
    <mergeCell ref="D72:D74"/>
    <mergeCell ref="C69:C71"/>
    <mergeCell ref="O64:O68"/>
    <mergeCell ref="F65:J65"/>
    <mergeCell ref="B66:B68"/>
    <mergeCell ref="C66:C68"/>
    <mergeCell ref="D66:D68"/>
    <mergeCell ref="E66:E67"/>
    <mergeCell ref="F66:F67"/>
    <mergeCell ref="G66:J66"/>
    <mergeCell ref="K66:K67"/>
    <mergeCell ref="F61:F62"/>
    <mergeCell ref="G61:J61"/>
    <mergeCell ref="K61:K62"/>
    <mergeCell ref="L61:L62"/>
    <mergeCell ref="N61:N62"/>
    <mergeCell ref="N66:N67"/>
    <mergeCell ref="C17:C19"/>
    <mergeCell ref="F21:J21"/>
    <mergeCell ref="O15:O19"/>
    <mergeCell ref="A64:A68"/>
    <mergeCell ref="B64:B65"/>
    <mergeCell ref="C64:C65"/>
    <mergeCell ref="F64:J64"/>
    <mergeCell ref="L66:L67"/>
    <mergeCell ref="A59:A63"/>
    <mergeCell ref="B59:B60"/>
    <mergeCell ref="C59:C60"/>
    <mergeCell ref="F59:J59"/>
    <mergeCell ref="O59:O63"/>
    <mergeCell ref="F60:J60"/>
    <mergeCell ref="B61:B63"/>
    <mergeCell ref="C61:C63"/>
    <mergeCell ref="D61:D63"/>
    <mergeCell ref="E61:E62"/>
    <mergeCell ref="E56:E57"/>
    <mergeCell ref="F56:F57"/>
    <mergeCell ref="G56:J56"/>
    <mergeCell ref="K56:K57"/>
    <mergeCell ref="L56:L57"/>
    <mergeCell ref="A53:A58"/>
    <mergeCell ref="B53:B55"/>
    <mergeCell ref="C53:C55"/>
    <mergeCell ref="F53:J53"/>
    <mergeCell ref="O53:O58"/>
    <mergeCell ref="F54:J54"/>
    <mergeCell ref="F55:J55"/>
    <mergeCell ref="B56:B58"/>
    <mergeCell ref="C56:C58"/>
    <mergeCell ref="L43:L44"/>
    <mergeCell ref="C8:C9"/>
    <mergeCell ref="F8:J8"/>
    <mergeCell ref="A49:A52"/>
    <mergeCell ref="B49:B52"/>
    <mergeCell ref="C49:C52"/>
    <mergeCell ref="F49:J49"/>
    <mergeCell ref="O49:O52"/>
    <mergeCell ref="F50:J50"/>
    <mergeCell ref="F51:J51"/>
    <mergeCell ref="F52:J52"/>
    <mergeCell ref="N56:N57"/>
    <mergeCell ref="A2:O2"/>
    <mergeCell ref="A3:O3"/>
    <mergeCell ref="A4:A5"/>
    <mergeCell ref="B4:B5"/>
    <mergeCell ref="C4:C5"/>
    <mergeCell ref="D4:D5"/>
    <mergeCell ref="E4:E5"/>
    <mergeCell ref="F4:N4"/>
    <mergeCell ref="O4:O5"/>
    <mergeCell ref="A20:A21"/>
    <mergeCell ref="B20:B21"/>
    <mergeCell ref="C20:C21"/>
    <mergeCell ref="F20:J20"/>
    <mergeCell ref="O20:O21"/>
    <mergeCell ref="F32:J32"/>
    <mergeCell ref="O32:O36"/>
    <mergeCell ref="F33:J33"/>
    <mergeCell ref="B34:B36"/>
    <mergeCell ref="B24:B26"/>
    <mergeCell ref="A32:A36"/>
    <mergeCell ref="G17:J17"/>
    <mergeCell ref="K17:K18"/>
    <mergeCell ref="G43:J43"/>
    <mergeCell ref="K43:K44"/>
    <mergeCell ref="K12:K13"/>
    <mergeCell ref="L12:L13"/>
    <mergeCell ref="F5:J5"/>
    <mergeCell ref="F6:J6"/>
    <mergeCell ref="A7:O7"/>
    <mergeCell ref="A8:A9"/>
    <mergeCell ref="F12:F13"/>
    <mergeCell ref="O39:O40"/>
    <mergeCell ref="F40:J40"/>
    <mergeCell ref="A41:A45"/>
    <mergeCell ref="B41:B42"/>
    <mergeCell ref="C41:C42"/>
    <mergeCell ref="F41:J41"/>
    <mergeCell ref="O41:O45"/>
    <mergeCell ref="F42:J42"/>
    <mergeCell ref="B43:B45"/>
    <mergeCell ref="C43:C45"/>
    <mergeCell ref="A39:A40"/>
    <mergeCell ref="B39:B40"/>
    <mergeCell ref="C39:C40"/>
    <mergeCell ref="F39:J39"/>
    <mergeCell ref="E43:E44"/>
    <mergeCell ref="F43:F44"/>
    <mergeCell ref="D43:D45"/>
    <mergeCell ref="N43:N44"/>
    <mergeCell ref="E24:E25"/>
    <mergeCell ref="N12:N13"/>
    <mergeCell ref="F34:F35"/>
    <mergeCell ref="F22:J22"/>
    <mergeCell ref="C34:C36"/>
    <mergeCell ref="D34:D36"/>
    <mergeCell ref="E34:E35"/>
    <mergeCell ref="D29:D31"/>
    <mergeCell ref="E29:E30"/>
    <mergeCell ref="F29:F30"/>
    <mergeCell ref="G29:J29"/>
    <mergeCell ref="K29:K30"/>
    <mergeCell ref="A27:A31"/>
    <mergeCell ref="B27:B28"/>
    <mergeCell ref="C27:C28"/>
    <mergeCell ref="F27:J27"/>
    <mergeCell ref="L29:L30"/>
    <mergeCell ref="A22:A26"/>
    <mergeCell ref="B22:B23"/>
    <mergeCell ref="C22:C23"/>
    <mergeCell ref="G34:J34"/>
    <mergeCell ref="K34:K35"/>
    <mergeCell ref="L34:L35"/>
    <mergeCell ref="C29:C31"/>
    <mergeCell ref="N17:N18"/>
    <mergeCell ref="N24:N25"/>
    <mergeCell ref="N29:N30"/>
    <mergeCell ref="N34:N35"/>
    <mergeCell ref="F24:F25"/>
    <mergeCell ref="F116:J116"/>
    <mergeCell ref="O8:O9"/>
    <mergeCell ref="F9:J9"/>
    <mergeCell ref="A15:A19"/>
    <mergeCell ref="B15:B16"/>
    <mergeCell ref="C15:C16"/>
    <mergeCell ref="F15:J15"/>
    <mergeCell ref="L17:L18"/>
    <mergeCell ref="A10:A14"/>
    <mergeCell ref="B10:B11"/>
    <mergeCell ref="C10:C11"/>
    <mergeCell ref="F10:J10"/>
    <mergeCell ref="O10:O14"/>
    <mergeCell ref="F11:J11"/>
    <mergeCell ref="F16:J16"/>
    <mergeCell ref="B17:B19"/>
    <mergeCell ref="F17:F18"/>
    <mergeCell ref="B8:B9"/>
    <mergeCell ref="B12:B14"/>
    <mergeCell ref="C12:C14"/>
    <mergeCell ref="D12:D14"/>
    <mergeCell ref="E12:E13"/>
    <mergeCell ref="A46:C47"/>
    <mergeCell ref="F46:J46"/>
    <mergeCell ref="O46:O47"/>
    <mergeCell ref="G12:J12"/>
    <mergeCell ref="F105:J105"/>
    <mergeCell ref="F107:J107"/>
    <mergeCell ref="F108:J108"/>
    <mergeCell ref="E127:E128"/>
    <mergeCell ref="F127:F128"/>
    <mergeCell ref="G127:J127"/>
    <mergeCell ref="P249:P251"/>
    <mergeCell ref="P573:P574"/>
    <mergeCell ref="F246:J246"/>
    <mergeCell ref="F247:J247"/>
    <mergeCell ref="F47:J47"/>
    <mergeCell ref="A48:O48"/>
    <mergeCell ref="C24:C26"/>
    <mergeCell ref="D24:D26"/>
    <mergeCell ref="D17:D19"/>
    <mergeCell ref="E17:E18"/>
    <mergeCell ref="P106:P108"/>
    <mergeCell ref="P467:P469"/>
    <mergeCell ref="P152:P154"/>
    <mergeCell ref="P397:P402"/>
    <mergeCell ref="P409:P413"/>
    <mergeCell ref="P494:P501"/>
    <mergeCell ref="O22:O26"/>
    <mergeCell ref="F23:J23"/>
    <mergeCell ref="B32:B33"/>
    <mergeCell ref="C32:C33"/>
    <mergeCell ref="F531:J531"/>
    <mergeCell ref="F532:J532"/>
    <mergeCell ref="O27:O31"/>
    <mergeCell ref="F28:J28"/>
    <mergeCell ref="B29:B31"/>
    <mergeCell ref="A124:A129"/>
    <mergeCell ref="A130:A135"/>
    <mergeCell ref="C130:C132"/>
    <mergeCell ref="F130:J130"/>
    <mergeCell ref="F133:F134"/>
    <mergeCell ref="G133:J133"/>
    <mergeCell ref="K133:K134"/>
    <mergeCell ref="N133:N134"/>
    <mergeCell ref="F145:J145"/>
    <mergeCell ref="B146:B148"/>
    <mergeCell ref="C146:C148"/>
    <mergeCell ref="D146:D148"/>
    <mergeCell ref="E146:E147"/>
    <mergeCell ref="E162:E163"/>
    <mergeCell ref="F162:F163"/>
    <mergeCell ref="G162:J162"/>
    <mergeCell ref="A143:A148"/>
    <mergeCell ref="A156:A158"/>
    <mergeCell ref="B156:B158"/>
    <mergeCell ref="C156:C158"/>
    <mergeCell ref="F156:J156"/>
    <mergeCell ref="M140:M141"/>
    <mergeCell ref="M146:M147"/>
    <mergeCell ref="F157:J157"/>
    <mergeCell ref="F158:J158"/>
    <mergeCell ref="K162:K163"/>
    <mergeCell ref="L162:L163"/>
    <mergeCell ref="A159:A164"/>
    <mergeCell ref="B159:B161"/>
    <mergeCell ref="C159:C161"/>
    <mergeCell ref="F159:J159"/>
    <mergeCell ref="F160:J160"/>
    <mergeCell ref="F161:J161"/>
    <mergeCell ref="B162:B164"/>
    <mergeCell ref="K127:K128"/>
    <mergeCell ref="L127:L128"/>
    <mergeCell ref="F117:J117"/>
    <mergeCell ref="L272:L273"/>
    <mergeCell ref="L345:L346"/>
    <mergeCell ref="N606:N607"/>
    <mergeCell ref="N611:N612"/>
    <mergeCell ref="N430:N431"/>
    <mergeCell ref="M12:M13"/>
    <mergeCell ref="M17:M18"/>
    <mergeCell ref="M24:M25"/>
    <mergeCell ref="M29:M30"/>
    <mergeCell ref="M34:M35"/>
    <mergeCell ref="M43:M44"/>
    <mergeCell ref="M56:M57"/>
    <mergeCell ref="M61:M62"/>
    <mergeCell ref="M66:M67"/>
    <mergeCell ref="M72:M73"/>
    <mergeCell ref="M81:M82"/>
    <mergeCell ref="M86:M87"/>
    <mergeCell ref="M91:M92"/>
    <mergeCell ref="M96:M97"/>
    <mergeCell ref="M101:M102"/>
    <mergeCell ref="M111:M112"/>
    <mergeCell ref="M127:M128"/>
    <mergeCell ref="M133:M134"/>
    <mergeCell ref="G24:J24"/>
    <mergeCell ref="K24:K25"/>
    <mergeCell ref="L24:L25"/>
    <mergeCell ref="F86:F87"/>
    <mergeCell ref="G86:J86"/>
    <mergeCell ref="K86:K87"/>
    <mergeCell ref="F104:J104"/>
    <mergeCell ref="M1:O1"/>
    <mergeCell ref="M469:M470"/>
    <mergeCell ref="M488:M489"/>
    <mergeCell ref="M495:M496"/>
    <mergeCell ref="N333:N334"/>
    <mergeCell ref="N339:N340"/>
    <mergeCell ref="N345:N346"/>
    <mergeCell ref="N356:N357"/>
    <mergeCell ref="N367:N368"/>
    <mergeCell ref="N373:N374"/>
    <mergeCell ref="N388:N389"/>
    <mergeCell ref="N397:N398"/>
    <mergeCell ref="N403:N404"/>
    <mergeCell ref="N414:N415"/>
    <mergeCell ref="N447:N448"/>
    <mergeCell ref="N454:N455"/>
    <mergeCell ref="N461:N462"/>
    <mergeCell ref="N469:N470"/>
    <mergeCell ref="N488:N489"/>
    <mergeCell ref="N172:N173"/>
    <mergeCell ref="A118:O118"/>
    <mergeCell ref="A119:A123"/>
    <mergeCell ref="B119:B123"/>
    <mergeCell ref="C119:C123"/>
    <mergeCell ref="M177:M178"/>
    <mergeCell ref="M188:M189"/>
    <mergeCell ref="M199:M200"/>
    <mergeCell ref="M216:M217"/>
    <mergeCell ref="G177:J177"/>
    <mergeCell ref="K177:K178"/>
    <mergeCell ref="F365:J365"/>
    <mergeCell ref="M511:M512"/>
    <mergeCell ref="M517:M518"/>
    <mergeCell ref="M528:M529"/>
    <mergeCell ref="M534:M535"/>
    <mergeCell ref="M540:M541"/>
    <mergeCell ref="M548:M549"/>
    <mergeCell ref="M559:M560"/>
    <mergeCell ref="M572:M573"/>
    <mergeCell ref="M606:M607"/>
    <mergeCell ref="M611:M612"/>
    <mergeCell ref="F575:J575"/>
    <mergeCell ref="F576:J576"/>
    <mergeCell ref="F577:J577"/>
    <mergeCell ref="F578:J578"/>
    <mergeCell ref="F579:J579"/>
    <mergeCell ref="F580:J580"/>
    <mergeCell ref="F581:J581"/>
    <mergeCell ref="F524:J524"/>
    <mergeCell ref="D540:D542"/>
    <mergeCell ref="E540:E541"/>
    <mergeCell ref="F602:J602"/>
    <mergeCell ref="F522:J522"/>
    <mergeCell ref="F592:J592"/>
    <mergeCell ref="F593:J593"/>
    <mergeCell ref="D594:D596"/>
    <mergeCell ref="E594:E595"/>
    <mergeCell ref="F594:F595"/>
    <mergeCell ref="G594:J594"/>
    <mergeCell ref="K594:K595"/>
    <mergeCell ref="L594:L595"/>
    <mergeCell ref="F119:J119"/>
    <mergeCell ref="F359:J359"/>
    <mergeCell ref="B352:B355"/>
    <mergeCell ref="B472:B476"/>
    <mergeCell ref="C352:C355"/>
    <mergeCell ref="F352:J352"/>
    <mergeCell ref="D356:D358"/>
    <mergeCell ref="E356:E357"/>
    <mergeCell ref="E477:E478"/>
    <mergeCell ref="C477:C479"/>
    <mergeCell ref="D477:D479"/>
    <mergeCell ref="B477:B479"/>
    <mergeCell ref="M242:M243"/>
    <mergeCell ref="M249:M250"/>
    <mergeCell ref="M454:M455"/>
    <mergeCell ref="N177:N178"/>
    <mergeCell ref="N188:N189"/>
    <mergeCell ref="N199:N200"/>
    <mergeCell ref="N216:N217"/>
    <mergeCell ref="M172:M173"/>
    <mergeCell ref="B283:B285"/>
    <mergeCell ref="C283:C285"/>
    <mergeCell ref="D283:D285"/>
    <mergeCell ref="E388:E389"/>
    <mergeCell ref="F388:F389"/>
    <mergeCell ref="G388:J388"/>
    <mergeCell ref="K388:K389"/>
    <mergeCell ref="L388:L389"/>
    <mergeCell ref="B191:B194"/>
    <mergeCell ref="C191:C194"/>
    <mergeCell ref="F191:J191"/>
    <mergeCell ref="K199:K200"/>
    <mergeCell ref="A548:A550"/>
    <mergeCell ref="M304:M305"/>
    <mergeCell ref="M310:M311"/>
    <mergeCell ref="M319:M320"/>
    <mergeCell ref="M324:M325"/>
    <mergeCell ref="M333:M334"/>
    <mergeCell ref="M339:M340"/>
    <mergeCell ref="M345:M346"/>
    <mergeCell ref="M356:M357"/>
    <mergeCell ref="M367:M368"/>
    <mergeCell ref="M373:M374"/>
    <mergeCell ref="M388:M389"/>
    <mergeCell ref="M397:M398"/>
    <mergeCell ref="M403:M404"/>
    <mergeCell ref="M414:M415"/>
    <mergeCell ref="M430:M431"/>
    <mergeCell ref="M447:M448"/>
    <mergeCell ref="A421:O421"/>
    <mergeCell ref="A363:A369"/>
    <mergeCell ref="O313:O315"/>
    <mergeCell ref="F314:J314"/>
    <mergeCell ref="F307:J307"/>
    <mergeCell ref="B307:B309"/>
    <mergeCell ref="C307:C309"/>
    <mergeCell ref="F309:J309"/>
    <mergeCell ref="N304:N305"/>
    <mergeCell ref="N310:N311"/>
    <mergeCell ref="K319:K320"/>
    <mergeCell ref="L319:L320"/>
    <mergeCell ref="A322:A326"/>
    <mergeCell ref="B322:B323"/>
    <mergeCell ref="C322:C323"/>
    <mergeCell ref="A433:A439"/>
    <mergeCell ref="B437:B439"/>
    <mergeCell ref="C437:C439"/>
    <mergeCell ref="D437:D439"/>
    <mergeCell ref="E437:E438"/>
    <mergeCell ref="O433:O435"/>
    <mergeCell ref="M263:M264"/>
    <mergeCell ref="M272:M273"/>
    <mergeCell ref="M278:M279"/>
    <mergeCell ref="F339:F340"/>
    <mergeCell ref="N228:N229"/>
    <mergeCell ref="N237:N238"/>
    <mergeCell ref="N242:N243"/>
    <mergeCell ref="N249:N250"/>
    <mergeCell ref="N258:N259"/>
    <mergeCell ref="N263:N264"/>
    <mergeCell ref="N272:N273"/>
    <mergeCell ref="A224:A230"/>
    <mergeCell ref="B224:B227"/>
    <mergeCell ref="C224:C227"/>
    <mergeCell ref="F224:J224"/>
    <mergeCell ref="L228:L229"/>
    <mergeCell ref="A231:A234"/>
    <mergeCell ref="B231:B234"/>
    <mergeCell ref="C231:C234"/>
    <mergeCell ref="F231:J231"/>
    <mergeCell ref="O231:O234"/>
    <mergeCell ref="F234:J234"/>
    <mergeCell ref="F235:J235"/>
    <mergeCell ref="O235:O239"/>
    <mergeCell ref="B237:B239"/>
    <mergeCell ref="C237:C239"/>
    <mergeCell ref="N495:N496"/>
    <mergeCell ref="P150:P151"/>
    <mergeCell ref="B433:B436"/>
    <mergeCell ref="C433:C436"/>
    <mergeCell ref="F433:J433"/>
    <mergeCell ref="F434:J434"/>
    <mergeCell ref="F435:J435"/>
    <mergeCell ref="F436:J436"/>
    <mergeCell ref="O430:O432"/>
    <mergeCell ref="G437:J437"/>
    <mergeCell ref="F437:F438"/>
    <mergeCell ref="K437:K438"/>
    <mergeCell ref="L437:L438"/>
    <mergeCell ref="M437:M438"/>
    <mergeCell ref="N437:N438"/>
    <mergeCell ref="O156:O158"/>
    <mergeCell ref="O165:O169"/>
    <mergeCell ref="F166:J166"/>
    <mergeCell ref="B167:B169"/>
    <mergeCell ref="C167:C169"/>
    <mergeCell ref="D167:D169"/>
    <mergeCell ref="E167:E168"/>
    <mergeCell ref="O159:O164"/>
    <mergeCell ref="C162:C164"/>
    <mergeCell ref="D162:D164"/>
    <mergeCell ref="N162:N163"/>
    <mergeCell ref="N167:N168"/>
    <mergeCell ref="M162:M163"/>
    <mergeCell ref="K477:K478"/>
    <mergeCell ref="L477:L478"/>
    <mergeCell ref="M477:M478"/>
    <mergeCell ref="N477:N478"/>
    <mergeCell ref="P277:Q279"/>
    <mergeCell ref="P257:Q259"/>
    <mergeCell ref="Q309:R311"/>
    <mergeCell ref="P55:Q57"/>
    <mergeCell ref="O505:O507"/>
    <mergeCell ref="O477:O479"/>
    <mergeCell ref="O472:O475"/>
    <mergeCell ref="B575:B578"/>
    <mergeCell ref="C575:C578"/>
    <mergeCell ref="B579:B581"/>
    <mergeCell ref="C579:C581"/>
    <mergeCell ref="A575:A578"/>
    <mergeCell ref="B582:B584"/>
    <mergeCell ref="C582:C584"/>
    <mergeCell ref="D582:D584"/>
    <mergeCell ref="E582:E583"/>
    <mergeCell ref="F582:F583"/>
    <mergeCell ref="G582:J582"/>
    <mergeCell ref="K582:K583"/>
    <mergeCell ref="L582:L583"/>
    <mergeCell ref="M582:M583"/>
    <mergeCell ref="N582:N583"/>
    <mergeCell ref="A472:A479"/>
    <mergeCell ref="N528:N529"/>
    <mergeCell ref="N534:N535"/>
    <mergeCell ref="N540:N541"/>
    <mergeCell ref="N548:N549"/>
    <mergeCell ref="N559:N560"/>
    <mergeCell ref="N572:N573"/>
    <mergeCell ref="O484:O490"/>
    <mergeCell ref="F485:J485"/>
    <mergeCell ref="F486:J486"/>
  </mergeCells>
  <phoneticPr fontId="19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50" fitToHeight="0" orientation="landscape" r:id="rId1"/>
  <headerFooter differentFirst="1">
    <oddHeader>&amp;C&amp;P</oddHeader>
  </headerFooter>
  <rowBreaks count="8" manualBreakCount="8">
    <brk id="58" max="14" man="1"/>
    <brk id="142" max="14" man="1"/>
    <brk id="223" max="14" man="1"/>
    <brk id="274" max="14" man="1"/>
    <brk id="335" max="14" man="1"/>
    <brk id="443" max="14" man="1"/>
    <brk id="504" max="14" man="1"/>
    <brk id="56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МР МП</vt:lpstr>
      <vt:lpstr>'Перечень МР МП'!Заголовки_для_печати</vt:lpstr>
      <vt:lpstr>'Перечень МР МП'!Область_печати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Валентина Анатольевна</dc:creator>
  <cp:lastModifiedBy>1</cp:lastModifiedBy>
  <cp:lastPrinted>2026-02-09T08:01:01Z</cp:lastPrinted>
  <dcterms:created xsi:type="dcterms:W3CDTF">2021-10-27T11:42:17Z</dcterms:created>
  <dcterms:modified xsi:type="dcterms:W3CDTF">2026-05-05T08:29:47Z</dcterms:modified>
</cp:coreProperties>
</file>