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61.16\clipboard\2 кабинет (ОТДЕЛ ПО ВЕТХОМУ И АВАРИЙНОМУ ФОНДУ)\7. МП 19\МП19 на 2026-2030 годы\5. редакция МП 19\"/>
    </mc:Choice>
  </mc:AlternateContent>
  <bookViews>
    <workbookView xWindow="0" yWindow="0" windowWidth="28800" windowHeight="10500"/>
  </bookViews>
  <sheets>
    <sheet name=".06.2026" sheetId="1" r:id="rId1"/>
  </sheets>
  <definedNames>
    <definedName name="_xlnm.Print_Titles" localSheetId="0">'.06.2026'!$7:$8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1" i="1"/>
  <c r="H11" i="1"/>
  <c r="H10" i="1" s="1"/>
  <c r="I11" i="1"/>
  <c r="J11" i="1"/>
  <c r="F11" i="1"/>
  <c r="F10" i="1" s="1"/>
  <c r="G12" i="1"/>
  <c r="H12" i="1"/>
  <c r="I12" i="1"/>
  <c r="I10" i="1" s="1"/>
  <c r="J12" i="1"/>
  <c r="F12" i="1"/>
  <c r="E12" i="1" s="1"/>
  <c r="G14" i="1"/>
  <c r="H14" i="1"/>
  <c r="I14" i="1"/>
  <c r="E14" i="1" s="1"/>
  <c r="J14" i="1"/>
  <c r="F14" i="1"/>
  <c r="E19" i="1"/>
  <c r="E20" i="1"/>
  <c r="G18" i="1"/>
  <c r="H18" i="1"/>
  <c r="E18" i="1" s="1"/>
  <c r="I18" i="1"/>
  <c r="J18" i="1"/>
  <c r="F18" i="1"/>
  <c r="G10" i="1" l="1"/>
  <c r="E10" i="1" s="1"/>
  <c r="E11" i="1"/>
  <c r="E15" i="1"/>
  <c r="E16" i="1"/>
  <c r="F22" i="1" l="1"/>
  <c r="E23" i="1"/>
  <c r="F27" i="1" l="1"/>
  <c r="G22" i="1"/>
  <c r="H22" i="1"/>
  <c r="H27" i="1" s="1"/>
  <c r="I22" i="1"/>
  <c r="I27" i="1" s="1"/>
  <c r="J22" i="1"/>
  <c r="J27" i="1" s="1"/>
  <c r="E22" i="1" l="1"/>
  <c r="G27" i="1"/>
  <c r="F26" i="1"/>
  <c r="F25" i="1"/>
  <c r="F29" i="1" s="1"/>
  <c r="I26" i="1" l="1"/>
  <c r="I25" i="1"/>
  <c r="I29" i="1" s="1"/>
  <c r="J26" i="1"/>
  <c r="J25" i="1"/>
  <c r="J29" i="1" s="1"/>
  <c r="H26" i="1"/>
  <c r="H25" i="1"/>
  <c r="H29" i="1" s="1"/>
  <c r="G26" i="1"/>
  <c r="E26" i="1" s="1"/>
  <c r="G25" i="1"/>
  <c r="G29" i="1" s="1"/>
  <c r="E27" i="1"/>
  <c r="H31" i="1"/>
  <c r="G31" i="1"/>
  <c r="E25" i="1" l="1"/>
  <c r="H30" i="1" l="1"/>
  <c r="G30" i="1"/>
  <c r="J31" i="1" l="1"/>
  <c r="J30" i="1" l="1"/>
  <c r="I30" i="1"/>
  <c r="I31" i="1"/>
  <c r="F30" i="1"/>
  <c r="F31" i="1"/>
  <c r="E31" i="1" l="1"/>
  <c r="E30" i="1" l="1"/>
  <c r="E29" i="1" l="1"/>
</calcChain>
</file>

<file path=xl/sharedStrings.xml><?xml version="1.0" encoding="utf-8"?>
<sst xmlns="http://schemas.openxmlformats.org/spreadsheetml/2006/main" count="68" uniqueCount="40">
  <si>
    <t>N п/п</t>
  </si>
  <si>
    <t>Мероприятие подпрограммы</t>
  </si>
  <si>
    <t>Сроки исполнения мероприятия</t>
  </si>
  <si>
    <t>Источники финансирования</t>
  </si>
  <si>
    <t>Ответственный за выполнение мероприятия подпрограммы</t>
  </si>
  <si>
    <t>1.</t>
  </si>
  <si>
    <t>Средства бюджета Одинцовского городского округа</t>
  </si>
  <si>
    <t>1.1.</t>
  </si>
  <si>
    <t>Средства бюджета Московской области</t>
  </si>
  <si>
    <t>2026 год</t>
  </si>
  <si>
    <t>2027 год</t>
  </si>
  <si>
    <t>Всего 
(тыс. руб.)</t>
  </si>
  <si>
    <t>Итого:</t>
  </si>
  <si>
    <t xml:space="preserve">Итого по муниципальной программе  </t>
  </si>
  <si>
    <t xml:space="preserve">Подпрограмма 4 «Обеспечение мероприятий по переселению граждан из аварийного жилищного фонда в Московской области, признанного таковым после 1 января 2017 года» </t>
  </si>
  <si>
    <t>Итого по подпрограмме 4</t>
  </si>
  <si>
    <t>Начальник Управления жилищных отношений</t>
  </si>
  <si>
    <t xml:space="preserve">Начальник Управления бухгалтерского учета и отчетности - </t>
  </si>
  <si>
    <t>Главный бухгалтер Администрации</t>
  </si>
  <si>
    <t>Т.В. Бондарева</t>
  </si>
  <si>
    <t>Н.А. Стародубова</t>
  </si>
  <si>
    <t xml:space="preserve">Мероприятие 01.01
Обеспечение мероприятий по переселению граждан из аварийного жилищного фонда, признанного таковым после 1 января 2017 года
</t>
  </si>
  <si>
    <t>2026-2030</t>
  </si>
  <si>
    <t xml:space="preserve">Перечень мероприятий муниципальной программы Одинцовского городского округа Московской области                                                                                                                                                                                            «Переселение граждан из аварийного жилищного фонда» на 2026-2030 годы
</t>
  </si>
  <si>
    <t>2028 год</t>
  </si>
  <si>
    <t>2029 год</t>
  </si>
  <si>
    <t>2030 год</t>
  </si>
  <si>
    <t>Внебюджетные источники</t>
  </si>
  <si>
    <t>В пределах средств, предусмотренных в рамках договоров о комплексном развитии территории, договоров развития застроенных территорий, инвестиционных контрактов</t>
  </si>
  <si>
    <t>«Приложение 1 к Муниципальной программе</t>
  </si>
  <si>
    <t>».</t>
  </si>
  <si>
    <r>
      <rPr>
        <b/>
        <sz val="11"/>
        <color theme="1"/>
        <rFont val="Times New Roman"/>
        <family val="1"/>
        <charset val="204"/>
      </rPr>
      <t>Основное мероприятие 01.</t>
    </r>
    <r>
      <rPr>
        <sz val="11"/>
        <color theme="1"/>
        <rFont val="Times New Roman"/>
        <family val="1"/>
        <charset val="204"/>
      </rPr>
      <t xml:space="preserve">
Переселение граждан из аварийного жилищного фонда в Московской области, признанного таковым после 1 января 2017 года</t>
    </r>
  </si>
  <si>
    <t>1.2.</t>
  </si>
  <si>
    <t>1.3.</t>
  </si>
  <si>
    <t xml:space="preserve">Мероприятие 01.04
Обеспечение мероприятий по переселению граждан из аварийного жилищного фонда, признанного таковым после 1 января 2017 года, за счет средств местного бюджета
</t>
  </si>
  <si>
    <t>Объем финансирования по годам (тыс. руб.)</t>
  </si>
  <si>
    <t>Управление жилищных отношений; Управление бухгалтерского учета и отчетности; Комитет по управлению муниципальным имуществом.</t>
  </si>
  <si>
    <t>Управление жилищных отношений; Управление по закупкам для муниципальных нужд, МКУ «ЦМЗ Одинцовского городского округа»; Управление бухгалтерского учета и отчетности; Комитет по управлению муниципальным имуществом.</t>
  </si>
  <si>
    <r>
      <t xml:space="preserve">Мероприятие 01.02
Обеспечение мероприятий по переселению граждан из аварийного жилищного фонда путем выплаты выкупной стоимости за изымаемое жилое, а также предоставление субсидий гражданам, переселяемым из аварийного жилищного фонда, на приобретение (строительство) жилых помещений
</t>
    </r>
    <r>
      <rPr>
        <sz val="11"/>
        <color rgb="FFFF0000"/>
        <rFont val="Times New Roman"/>
        <family val="1"/>
        <charset val="204"/>
      </rPr>
      <t/>
    </r>
  </si>
  <si>
    <t xml:space="preserve">Приложение 1 к постановлению Администрации 
Одинцовского городского округа Московской области
от ______________№______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</si>
</sst>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sz val="12"/>
      <color rgb="FF000000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0" fontId="9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11" fillId="0" borderId="0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165" fontId="1" fillId="0" borderId="13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165" fontId="1" fillId="0" borderId="1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0" borderId="1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5" fontId="7" fillId="0" borderId="13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Fill="1" applyAlignment="1">
      <alignment vertical="justify"/>
    </xf>
    <xf numFmtId="0" fontId="2" fillId="0" borderId="0" xfId="0" applyFont="1" applyFill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 applyAlignment="1">
      <alignment horizontal="center" vertical="center"/>
    </xf>
    <xf numFmtId="0" fontId="14" fillId="0" borderId="0" xfId="0" applyFont="1" applyFill="1"/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/>
    <xf numFmtId="0" fontId="12" fillId="0" borderId="0" xfId="0" applyFont="1" applyFill="1" applyAlignment="1">
      <alignment horizontal="left" vertical="top"/>
    </xf>
    <xf numFmtId="0" fontId="16" fillId="0" borderId="0" xfId="0" applyFont="1" applyFill="1"/>
    <xf numFmtId="0" fontId="15" fillId="0" borderId="0" xfId="0" applyFont="1" applyFill="1" applyAlignment="1">
      <alignment vertical="top" wrapText="1"/>
    </xf>
    <xf numFmtId="164" fontId="13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4" fontId="0" fillId="0" borderId="0" xfId="0" applyNumberFormat="1" applyFill="1" applyAlignment="1">
      <alignment horizontal="center" vertical="center"/>
    </xf>
    <xf numFmtId="0" fontId="12" fillId="0" borderId="0" xfId="0" applyFont="1" applyFill="1" applyAlignment="1">
      <alignment horizontal="right" vertical="top" wrapText="1"/>
    </xf>
    <xf numFmtId="0" fontId="12" fillId="0" borderId="0" xfId="0" applyFont="1" applyFill="1" applyAlignment="1">
      <alignment horizontal="right" vertical="top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165" fontId="1" fillId="0" borderId="13" xfId="0" applyNumberFormat="1" applyFont="1" applyFill="1" applyBorder="1" applyAlignment="1">
      <alignment horizontal="center" vertical="center" wrapText="1"/>
    </xf>
    <xf numFmtId="165" fontId="1" fillId="0" borderId="14" xfId="0" applyNumberFormat="1" applyFont="1" applyFill="1" applyBorder="1" applyAlignment="1">
      <alignment horizontal="center" vertical="center" wrapText="1"/>
    </xf>
    <xf numFmtId="165" fontId="1" fillId="0" borderId="1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right" vertical="top" wrapText="1"/>
    </xf>
    <xf numFmtId="0" fontId="12" fillId="0" borderId="0" xfId="0" applyFont="1" applyFill="1" applyAlignment="1">
      <alignment horizontal="right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165" fontId="7" fillId="0" borderId="13" xfId="0" applyNumberFormat="1" applyFont="1" applyFill="1" applyBorder="1" applyAlignment="1">
      <alignment horizontal="center" vertical="center" wrapText="1"/>
    </xf>
    <xf numFmtId="165" fontId="7" fillId="0" borderId="14" xfId="0" applyNumberFormat="1" applyFont="1" applyFill="1" applyBorder="1" applyAlignment="1">
      <alignment horizontal="center" vertical="center" wrapText="1"/>
    </xf>
    <xf numFmtId="165" fontId="7" fillId="0" borderId="15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4" xfId="0" applyFont="1" applyFill="1" applyBorder="1" applyAlignment="1">
      <alignment horizontal="justify"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="80" zoomScaleNormal="80" zoomScaleSheetLayoutView="80" workbookViewId="0">
      <selection activeCell="U20" sqref="U20"/>
    </sheetView>
  </sheetViews>
  <sheetFormatPr defaultColWidth="8.85546875" defaultRowHeight="15" x14ac:dyDescent="0.25"/>
  <cols>
    <col min="1" max="1" width="5.5703125" style="1" customWidth="1"/>
    <col min="2" max="2" width="33.85546875" style="1" customWidth="1"/>
    <col min="3" max="3" width="13.85546875" style="1" customWidth="1"/>
    <col min="4" max="4" width="23.5703125" style="1" customWidth="1"/>
    <col min="5" max="5" width="17.140625" style="1" customWidth="1"/>
    <col min="6" max="6" width="17.7109375" style="2" customWidth="1"/>
    <col min="7" max="7" width="17.5703125" style="1" customWidth="1"/>
    <col min="8" max="8" width="16.85546875" style="1" customWidth="1"/>
    <col min="9" max="9" width="16.7109375" style="1" customWidth="1"/>
    <col min="10" max="10" width="14.7109375" style="1" customWidth="1"/>
    <col min="11" max="11" width="42.140625" style="1" customWidth="1"/>
    <col min="12" max="16384" width="8.85546875" style="1"/>
  </cols>
  <sheetData>
    <row r="1" spans="1:11" s="3" customFormat="1" ht="53.25" customHeight="1" x14ac:dyDescent="0.25">
      <c r="A1" s="60" t="s">
        <v>39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3" customFormat="1" ht="21" customHeight="1" x14ac:dyDescent="0.25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s="4" customFormat="1" ht="21" customHeight="1" x14ac:dyDescent="0.3">
      <c r="B3" s="5"/>
      <c r="F3" s="6"/>
      <c r="G3" s="7"/>
      <c r="H3" s="7"/>
      <c r="I3" s="84" t="s">
        <v>29</v>
      </c>
      <c r="J3" s="84"/>
      <c r="K3" s="84"/>
    </row>
    <row r="4" spans="1:11" s="4" customFormat="1" ht="21" customHeight="1" x14ac:dyDescent="0.3">
      <c r="B4" s="5"/>
      <c r="F4" s="6"/>
      <c r="G4" s="7"/>
      <c r="H4" s="7"/>
      <c r="I4" s="8"/>
      <c r="J4" s="8"/>
      <c r="K4" s="8"/>
    </row>
    <row r="5" spans="1:11" s="4" customFormat="1" ht="36.75" customHeight="1" x14ac:dyDescent="0.25">
      <c r="A5" s="85" t="s">
        <v>23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1" s="4" customFormat="1" ht="18.75" customHeight="1" x14ac:dyDescent="0.25">
      <c r="A6" s="9"/>
      <c r="B6" s="10"/>
      <c r="C6" s="10"/>
      <c r="D6" s="10"/>
      <c r="E6" s="10"/>
      <c r="F6" s="11"/>
      <c r="G6" s="10"/>
      <c r="H6" s="10"/>
      <c r="I6" s="10"/>
      <c r="J6" s="10"/>
      <c r="K6" s="10"/>
    </row>
    <row r="7" spans="1:11" s="3" customFormat="1" ht="27" customHeight="1" x14ac:dyDescent="0.25">
      <c r="A7" s="78" t="s">
        <v>0</v>
      </c>
      <c r="B7" s="78" t="s">
        <v>1</v>
      </c>
      <c r="C7" s="78" t="s">
        <v>2</v>
      </c>
      <c r="D7" s="78" t="s">
        <v>3</v>
      </c>
      <c r="E7" s="78" t="s">
        <v>11</v>
      </c>
      <c r="F7" s="89" t="s">
        <v>35</v>
      </c>
      <c r="G7" s="89"/>
      <c r="H7" s="89"/>
      <c r="I7" s="89"/>
      <c r="J7" s="89"/>
      <c r="K7" s="87" t="s">
        <v>4</v>
      </c>
    </row>
    <row r="8" spans="1:11" s="3" customFormat="1" ht="30" customHeight="1" x14ac:dyDescent="0.25">
      <c r="A8" s="78"/>
      <c r="B8" s="78"/>
      <c r="C8" s="78"/>
      <c r="D8" s="78"/>
      <c r="E8" s="78"/>
      <c r="F8" s="12" t="s">
        <v>9</v>
      </c>
      <c r="G8" s="13" t="s">
        <v>10</v>
      </c>
      <c r="H8" s="13" t="s">
        <v>24</v>
      </c>
      <c r="I8" s="13" t="s">
        <v>25</v>
      </c>
      <c r="J8" s="13" t="s">
        <v>26</v>
      </c>
      <c r="K8" s="88"/>
    </row>
    <row r="9" spans="1:11" s="3" customFormat="1" ht="23.45" customHeight="1" x14ac:dyDescent="0.25">
      <c r="A9" s="90" t="s">
        <v>14</v>
      </c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1:11" s="3" customFormat="1" ht="28.5" customHeight="1" x14ac:dyDescent="0.25">
      <c r="A10" s="51" t="s">
        <v>5</v>
      </c>
      <c r="B10" s="63" t="s">
        <v>31</v>
      </c>
      <c r="C10" s="57" t="s">
        <v>22</v>
      </c>
      <c r="D10" s="14" t="s">
        <v>12</v>
      </c>
      <c r="E10" s="15">
        <f t="shared" ref="E10:E11" si="0">F10+G10+H10+I10+J10</f>
        <v>1121219.1992500001</v>
      </c>
      <c r="F10" s="16">
        <f>F11+F12</f>
        <v>737833.04706000001</v>
      </c>
      <c r="G10" s="16">
        <f t="shared" ref="G10:J10" si="1">G11+G12</f>
        <v>383386.15218999999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66"/>
    </row>
    <row r="11" spans="1:11" s="3" customFormat="1" ht="34.5" customHeight="1" x14ac:dyDescent="0.25">
      <c r="A11" s="52"/>
      <c r="B11" s="64"/>
      <c r="C11" s="58"/>
      <c r="D11" s="17" t="s">
        <v>8</v>
      </c>
      <c r="E11" s="15">
        <f t="shared" si="0"/>
        <v>520231.85427000001</v>
      </c>
      <c r="F11" s="16">
        <f>F15+F19</f>
        <v>280998.89530999999</v>
      </c>
      <c r="G11" s="16">
        <f t="shared" ref="G11:J11" si="2">G15+G19</f>
        <v>239232.95895999999</v>
      </c>
      <c r="H11" s="16">
        <f t="shared" si="2"/>
        <v>0</v>
      </c>
      <c r="I11" s="16">
        <f t="shared" si="2"/>
        <v>0</v>
      </c>
      <c r="J11" s="16">
        <f t="shared" si="2"/>
        <v>0</v>
      </c>
      <c r="K11" s="67"/>
    </row>
    <row r="12" spans="1:11" s="3" customFormat="1" ht="48" customHeight="1" x14ac:dyDescent="0.25">
      <c r="A12" s="52"/>
      <c r="B12" s="64"/>
      <c r="C12" s="58"/>
      <c r="D12" s="18" t="s">
        <v>6</v>
      </c>
      <c r="E12" s="15">
        <f>F12+G12+H12+I12+J12</f>
        <v>600987.34498000005</v>
      </c>
      <c r="F12" s="16">
        <f>F16+F20+F23</f>
        <v>456834.15175000002</v>
      </c>
      <c r="G12" s="16">
        <f t="shared" ref="G12:J12" si="3">G16+G20+G23</f>
        <v>144153.19323</v>
      </c>
      <c r="H12" s="16">
        <f t="shared" si="3"/>
        <v>0</v>
      </c>
      <c r="I12" s="16">
        <f t="shared" si="3"/>
        <v>0</v>
      </c>
      <c r="J12" s="16">
        <f t="shared" si="3"/>
        <v>0</v>
      </c>
      <c r="K12" s="67"/>
    </row>
    <row r="13" spans="1:11" s="3" customFormat="1" ht="40.5" customHeight="1" x14ac:dyDescent="0.25">
      <c r="A13" s="53"/>
      <c r="B13" s="65"/>
      <c r="C13" s="59"/>
      <c r="D13" s="19" t="s">
        <v>27</v>
      </c>
      <c r="E13" s="54" t="s">
        <v>28</v>
      </c>
      <c r="F13" s="55"/>
      <c r="G13" s="55"/>
      <c r="H13" s="55"/>
      <c r="I13" s="55"/>
      <c r="J13" s="56"/>
      <c r="K13" s="68"/>
    </row>
    <row r="14" spans="1:11" s="3" customFormat="1" ht="26.25" customHeight="1" x14ac:dyDescent="0.25">
      <c r="A14" s="51" t="s">
        <v>7</v>
      </c>
      <c r="B14" s="63" t="s">
        <v>21</v>
      </c>
      <c r="C14" s="57" t="s">
        <v>22</v>
      </c>
      <c r="D14" s="20" t="s">
        <v>12</v>
      </c>
      <c r="E14" s="21">
        <f t="shared" ref="E14:E15" si="4">SUM(F14:J14)</f>
        <v>773897.87140000006</v>
      </c>
      <c r="F14" s="16">
        <f>F15+F16</f>
        <v>390511.71921000001</v>
      </c>
      <c r="G14" s="16">
        <f t="shared" ref="G14:J14" si="5">G15+G16</f>
        <v>383386.15218999999</v>
      </c>
      <c r="H14" s="16">
        <f t="shared" si="5"/>
        <v>0</v>
      </c>
      <c r="I14" s="16">
        <f t="shared" si="5"/>
        <v>0</v>
      </c>
      <c r="J14" s="16">
        <f t="shared" si="5"/>
        <v>0</v>
      </c>
      <c r="K14" s="91" t="s">
        <v>37</v>
      </c>
    </row>
    <row r="15" spans="1:11" s="3" customFormat="1" ht="37.5" customHeight="1" x14ac:dyDescent="0.25">
      <c r="A15" s="52"/>
      <c r="B15" s="79"/>
      <c r="C15" s="58"/>
      <c r="D15" s="22" t="s">
        <v>8</v>
      </c>
      <c r="E15" s="21">
        <f t="shared" si="4"/>
        <v>482912.27174999996</v>
      </c>
      <c r="F15" s="23">
        <v>243679.31279</v>
      </c>
      <c r="G15" s="23">
        <v>239232.95895999999</v>
      </c>
      <c r="H15" s="21">
        <v>0</v>
      </c>
      <c r="I15" s="21">
        <v>0</v>
      </c>
      <c r="J15" s="21">
        <v>0</v>
      </c>
      <c r="K15" s="92"/>
    </row>
    <row r="16" spans="1:11" s="3" customFormat="1" ht="44.45" customHeight="1" x14ac:dyDescent="0.25">
      <c r="A16" s="52"/>
      <c r="B16" s="79"/>
      <c r="C16" s="58"/>
      <c r="D16" s="19" t="s">
        <v>6</v>
      </c>
      <c r="E16" s="21">
        <f>SUM(F16:J16)</f>
        <v>290985.59964999999</v>
      </c>
      <c r="F16" s="23">
        <v>146832.40642000001</v>
      </c>
      <c r="G16" s="23">
        <v>144153.19323</v>
      </c>
      <c r="H16" s="21">
        <v>0</v>
      </c>
      <c r="I16" s="21">
        <v>0</v>
      </c>
      <c r="J16" s="21">
        <v>0</v>
      </c>
      <c r="K16" s="92"/>
    </row>
    <row r="17" spans="1:11" s="3" customFormat="1" ht="36.75" customHeight="1" x14ac:dyDescent="0.25">
      <c r="A17" s="53"/>
      <c r="B17" s="80"/>
      <c r="C17" s="59"/>
      <c r="D17" s="19" t="s">
        <v>27</v>
      </c>
      <c r="E17" s="54" t="s">
        <v>28</v>
      </c>
      <c r="F17" s="55"/>
      <c r="G17" s="55"/>
      <c r="H17" s="55"/>
      <c r="I17" s="55"/>
      <c r="J17" s="56"/>
      <c r="K17" s="93"/>
    </row>
    <row r="18" spans="1:11" s="3" customFormat="1" ht="33.75" customHeight="1" x14ac:dyDescent="0.25">
      <c r="A18" s="51" t="s">
        <v>33</v>
      </c>
      <c r="B18" s="63" t="s">
        <v>38</v>
      </c>
      <c r="C18" s="57" t="s">
        <v>22</v>
      </c>
      <c r="D18" s="19" t="s">
        <v>12</v>
      </c>
      <c r="E18" s="23">
        <f t="shared" ref="E18:E19" si="6">F18+G18+H18+I18+J18</f>
        <v>37696.548000000003</v>
      </c>
      <c r="F18" s="23">
        <f>F19+F20</f>
        <v>37696.548000000003</v>
      </c>
      <c r="G18" s="23">
        <f t="shared" ref="G18:J18" si="7">G19+G20</f>
        <v>0</v>
      </c>
      <c r="H18" s="23">
        <f t="shared" si="7"/>
        <v>0</v>
      </c>
      <c r="I18" s="23">
        <f t="shared" si="7"/>
        <v>0</v>
      </c>
      <c r="J18" s="23">
        <f t="shared" si="7"/>
        <v>0</v>
      </c>
      <c r="K18" s="92" t="s">
        <v>36</v>
      </c>
    </row>
    <row r="19" spans="1:11" s="3" customFormat="1" ht="42" customHeight="1" x14ac:dyDescent="0.25">
      <c r="A19" s="52"/>
      <c r="B19" s="79"/>
      <c r="C19" s="58"/>
      <c r="D19" s="19" t="s">
        <v>8</v>
      </c>
      <c r="E19" s="23">
        <f t="shared" si="6"/>
        <v>37319.582520000004</v>
      </c>
      <c r="F19" s="23">
        <v>37319.582520000004</v>
      </c>
      <c r="G19" s="21">
        <v>0</v>
      </c>
      <c r="H19" s="21">
        <v>0</v>
      </c>
      <c r="I19" s="26">
        <v>0</v>
      </c>
      <c r="J19" s="21">
        <v>0</v>
      </c>
      <c r="K19" s="92"/>
    </row>
    <row r="20" spans="1:11" s="3" customFormat="1" ht="57.75" customHeight="1" x14ac:dyDescent="0.25">
      <c r="A20" s="52"/>
      <c r="B20" s="79"/>
      <c r="C20" s="58"/>
      <c r="D20" s="19" t="s">
        <v>6</v>
      </c>
      <c r="E20" s="23">
        <f>F20+G20+H20+I20+J20</f>
        <v>376.96548000000001</v>
      </c>
      <c r="F20" s="23">
        <v>376.96548000000001</v>
      </c>
      <c r="G20" s="21">
        <v>0</v>
      </c>
      <c r="H20" s="23">
        <v>0</v>
      </c>
      <c r="I20" s="23">
        <v>0</v>
      </c>
      <c r="J20" s="21">
        <v>0</v>
      </c>
      <c r="K20" s="92"/>
    </row>
    <row r="21" spans="1:11" s="3" customFormat="1" ht="66" customHeight="1" x14ac:dyDescent="0.25">
      <c r="A21" s="53"/>
      <c r="B21" s="80"/>
      <c r="C21" s="59"/>
      <c r="D21" s="19" t="s">
        <v>27</v>
      </c>
      <c r="E21" s="54" t="s">
        <v>28</v>
      </c>
      <c r="F21" s="55"/>
      <c r="G21" s="55"/>
      <c r="H21" s="55"/>
      <c r="I21" s="55"/>
      <c r="J21" s="56"/>
      <c r="K21" s="93"/>
    </row>
    <row r="22" spans="1:11" s="3" customFormat="1" ht="27" customHeight="1" x14ac:dyDescent="0.25">
      <c r="A22" s="24" t="s">
        <v>32</v>
      </c>
      <c r="B22" s="63" t="s">
        <v>34</v>
      </c>
      <c r="C22" s="57" t="s">
        <v>22</v>
      </c>
      <c r="D22" s="19" t="s">
        <v>12</v>
      </c>
      <c r="E22" s="21">
        <f t="shared" ref="E22:E23" si="8">SUM(F22:J22)</f>
        <v>309624.77984999999</v>
      </c>
      <c r="F22" s="23">
        <f>F23</f>
        <v>309624.77984999999</v>
      </c>
      <c r="G22" s="23">
        <f t="shared" ref="G22:J22" si="9">G23</f>
        <v>0</v>
      </c>
      <c r="H22" s="23">
        <f t="shared" si="9"/>
        <v>0</v>
      </c>
      <c r="I22" s="23">
        <f t="shared" si="9"/>
        <v>0</v>
      </c>
      <c r="J22" s="23">
        <f t="shared" si="9"/>
        <v>0</v>
      </c>
      <c r="K22" s="91" t="s">
        <v>37</v>
      </c>
    </row>
    <row r="23" spans="1:11" s="3" customFormat="1" ht="47.25" customHeight="1" x14ac:dyDescent="0.25">
      <c r="A23" s="24"/>
      <c r="B23" s="79"/>
      <c r="C23" s="58"/>
      <c r="D23" s="19" t="s">
        <v>6</v>
      </c>
      <c r="E23" s="21">
        <f t="shared" si="8"/>
        <v>309624.77984999999</v>
      </c>
      <c r="F23" s="23">
        <v>309624.77984999999</v>
      </c>
      <c r="G23" s="23">
        <v>0</v>
      </c>
      <c r="H23" s="21">
        <v>0</v>
      </c>
      <c r="I23" s="21">
        <v>0</v>
      </c>
      <c r="J23" s="21">
        <v>0</v>
      </c>
      <c r="K23" s="92"/>
    </row>
    <row r="24" spans="1:11" s="3" customFormat="1" ht="43.5" customHeight="1" x14ac:dyDescent="0.25">
      <c r="A24" s="25"/>
      <c r="B24" s="80"/>
      <c r="C24" s="59"/>
      <c r="D24" s="19" t="s">
        <v>27</v>
      </c>
      <c r="E24" s="54" t="s">
        <v>28</v>
      </c>
      <c r="F24" s="55"/>
      <c r="G24" s="55"/>
      <c r="H24" s="55"/>
      <c r="I24" s="55"/>
      <c r="J24" s="56"/>
      <c r="K24" s="92"/>
    </row>
    <row r="25" spans="1:11" s="3" customFormat="1" ht="24" customHeight="1" x14ac:dyDescent="0.25">
      <c r="A25" s="69" t="s">
        <v>15</v>
      </c>
      <c r="B25" s="70"/>
      <c r="C25" s="71"/>
      <c r="D25" s="27" t="s">
        <v>12</v>
      </c>
      <c r="E25" s="28">
        <f t="shared" ref="E25:E31" si="10">SUM(F25:J25)</f>
        <v>1121219.1992500001</v>
      </c>
      <c r="F25" s="29">
        <f t="shared" ref="F25:J27" si="11">F10</f>
        <v>737833.04706000001</v>
      </c>
      <c r="G25" s="29">
        <f t="shared" si="11"/>
        <v>383386.15218999999</v>
      </c>
      <c r="H25" s="29">
        <f t="shared" si="11"/>
        <v>0</v>
      </c>
      <c r="I25" s="29">
        <f t="shared" si="11"/>
        <v>0</v>
      </c>
      <c r="J25" s="29">
        <f t="shared" si="11"/>
        <v>0</v>
      </c>
      <c r="K25" s="63"/>
    </row>
    <row r="26" spans="1:11" s="3" customFormat="1" ht="39" customHeight="1" x14ac:dyDescent="0.25">
      <c r="A26" s="72"/>
      <c r="B26" s="73"/>
      <c r="C26" s="74"/>
      <c r="D26" s="30" t="s">
        <v>8</v>
      </c>
      <c r="E26" s="28">
        <f t="shared" si="10"/>
        <v>520231.85427000001</v>
      </c>
      <c r="F26" s="29">
        <f t="shared" si="11"/>
        <v>280998.89530999999</v>
      </c>
      <c r="G26" s="29">
        <f t="shared" si="11"/>
        <v>239232.95895999999</v>
      </c>
      <c r="H26" s="29">
        <f t="shared" si="11"/>
        <v>0</v>
      </c>
      <c r="I26" s="29">
        <f t="shared" si="11"/>
        <v>0</v>
      </c>
      <c r="J26" s="29">
        <f t="shared" si="11"/>
        <v>0</v>
      </c>
      <c r="K26" s="64"/>
    </row>
    <row r="27" spans="1:11" s="3" customFormat="1" ht="48" customHeight="1" x14ac:dyDescent="0.25">
      <c r="A27" s="72"/>
      <c r="B27" s="73"/>
      <c r="C27" s="74"/>
      <c r="D27" s="30" t="s">
        <v>6</v>
      </c>
      <c r="E27" s="28">
        <f>SUM(F27:J27)</f>
        <v>600987.34498000005</v>
      </c>
      <c r="F27" s="29">
        <f t="shared" si="11"/>
        <v>456834.15175000002</v>
      </c>
      <c r="G27" s="29">
        <f t="shared" si="11"/>
        <v>144153.19323</v>
      </c>
      <c r="H27" s="29">
        <f t="shared" si="11"/>
        <v>0</v>
      </c>
      <c r="I27" s="29">
        <f t="shared" si="11"/>
        <v>0</v>
      </c>
      <c r="J27" s="29">
        <f t="shared" si="11"/>
        <v>0</v>
      </c>
      <c r="K27" s="64"/>
    </row>
    <row r="28" spans="1:11" s="3" customFormat="1" ht="31.5" customHeight="1" x14ac:dyDescent="0.25">
      <c r="A28" s="75"/>
      <c r="B28" s="76"/>
      <c r="C28" s="77"/>
      <c r="D28" s="30" t="s">
        <v>27</v>
      </c>
      <c r="E28" s="81" t="s">
        <v>28</v>
      </c>
      <c r="F28" s="82"/>
      <c r="G28" s="82"/>
      <c r="H28" s="82"/>
      <c r="I28" s="82"/>
      <c r="J28" s="83"/>
      <c r="K28" s="65"/>
    </row>
    <row r="29" spans="1:11" s="3" customFormat="1" ht="27.75" customHeight="1" x14ac:dyDescent="0.25">
      <c r="A29" s="78" t="s">
        <v>13</v>
      </c>
      <c r="B29" s="78"/>
      <c r="C29" s="78"/>
      <c r="D29" s="30" t="s">
        <v>12</v>
      </c>
      <c r="E29" s="28">
        <f t="shared" si="10"/>
        <v>1121219.1992500001</v>
      </c>
      <c r="F29" s="29">
        <f>F25</f>
        <v>737833.04706000001</v>
      </c>
      <c r="G29" s="31">
        <f t="shared" ref="G29:J29" si="12">G25</f>
        <v>383386.15218999999</v>
      </c>
      <c r="H29" s="31">
        <f t="shared" si="12"/>
        <v>0</v>
      </c>
      <c r="I29" s="31">
        <f t="shared" si="12"/>
        <v>0</v>
      </c>
      <c r="J29" s="31">
        <f t="shared" si="12"/>
        <v>0</v>
      </c>
      <c r="K29" s="62"/>
    </row>
    <row r="30" spans="1:11" s="3" customFormat="1" ht="37.15" customHeight="1" x14ac:dyDescent="0.25">
      <c r="A30" s="78"/>
      <c r="B30" s="78"/>
      <c r="C30" s="78"/>
      <c r="D30" s="30" t="s">
        <v>8</v>
      </c>
      <c r="E30" s="28">
        <f t="shared" si="10"/>
        <v>520231.85427000001</v>
      </c>
      <c r="F30" s="29">
        <f>F26</f>
        <v>280998.89530999999</v>
      </c>
      <c r="G30" s="28">
        <f>G26</f>
        <v>239232.95895999999</v>
      </c>
      <c r="H30" s="28">
        <f>H26</f>
        <v>0</v>
      </c>
      <c r="I30" s="28">
        <f>I26</f>
        <v>0</v>
      </c>
      <c r="J30" s="28">
        <f>J26</f>
        <v>0</v>
      </c>
      <c r="K30" s="62"/>
    </row>
    <row r="31" spans="1:11" s="3" customFormat="1" ht="48" customHeight="1" x14ac:dyDescent="0.25">
      <c r="A31" s="78"/>
      <c r="B31" s="78"/>
      <c r="C31" s="78"/>
      <c r="D31" s="30" t="s">
        <v>6</v>
      </c>
      <c r="E31" s="28">
        <f t="shared" si="10"/>
        <v>600987.34498000005</v>
      </c>
      <c r="F31" s="29">
        <f>F27</f>
        <v>456834.15175000002</v>
      </c>
      <c r="G31" s="28">
        <f>G27</f>
        <v>144153.19323</v>
      </c>
      <c r="H31" s="28">
        <f t="shared" ref="H31:J31" si="13">H27</f>
        <v>0</v>
      </c>
      <c r="I31" s="28">
        <f t="shared" si="13"/>
        <v>0</v>
      </c>
      <c r="J31" s="28">
        <f t="shared" si="13"/>
        <v>0</v>
      </c>
      <c r="K31" s="62"/>
    </row>
    <row r="32" spans="1:11" s="3" customFormat="1" ht="39.6" customHeight="1" x14ac:dyDescent="0.25">
      <c r="A32" s="78"/>
      <c r="B32" s="78"/>
      <c r="C32" s="78"/>
      <c r="D32" s="30" t="s">
        <v>27</v>
      </c>
      <c r="E32" s="81" t="s">
        <v>28</v>
      </c>
      <c r="F32" s="82"/>
      <c r="G32" s="82"/>
      <c r="H32" s="82"/>
      <c r="I32" s="82"/>
      <c r="J32" s="83"/>
      <c r="K32" s="62"/>
    </row>
    <row r="33" spans="1:11" s="3" customFormat="1" ht="39.75" customHeight="1" x14ac:dyDescent="0.25">
      <c r="A33" s="32"/>
      <c r="B33" s="33"/>
      <c r="C33" s="33"/>
      <c r="D33" s="33"/>
      <c r="E33" s="33"/>
      <c r="F33" s="34"/>
      <c r="G33" s="33"/>
      <c r="H33" s="33"/>
      <c r="I33" s="33"/>
      <c r="J33" s="33"/>
      <c r="K33" s="33" t="s">
        <v>30</v>
      </c>
    </row>
    <row r="34" spans="1:11" s="35" customFormat="1" ht="19.5" customHeight="1" x14ac:dyDescent="0.3">
      <c r="B34" s="94" t="s">
        <v>16</v>
      </c>
      <c r="C34" s="94"/>
      <c r="D34" s="94"/>
      <c r="E34" s="94"/>
      <c r="F34" s="36"/>
      <c r="G34" s="37"/>
      <c r="H34" s="37"/>
      <c r="I34" s="37"/>
      <c r="J34" s="95" t="s">
        <v>19</v>
      </c>
      <c r="K34" s="95"/>
    </row>
    <row r="35" spans="1:11" s="35" customFormat="1" ht="19.5" customHeight="1" x14ac:dyDescent="0.3">
      <c r="B35" s="38"/>
      <c r="C35" s="39"/>
      <c r="D35" s="37"/>
      <c r="E35" s="37"/>
      <c r="F35" s="36"/>
      <c r="G35" s="37"/>
      <c r="H35" s="37"/>
      <c r="I35" s="37"/>
      <c r="J35" s="37"/>
      <c r="K35" s="40"/>
    </row>
    <row r="36" spans="1:11" s="35" customFormat="1" ht="19.5" customHeight="1" x14ac:dyDescent="0.3">
      <c r="B36" s="39"/>
      <c r="C36" s="39"/>
      <c r="D36" s="37"/>
      <c r="E36" s="37"/>
      <c r="F36" s="36"/>
      <c r="G36" s="37"/>
      <c r="H36" s="37"/>
      <c r="I36" s="37"/>
      <c r="J36" s="37"/>
      <c r="K36" s="40"/>
    </row>
    <row r="37" spans="1:11" s="35" customFormat="1" ht="19.5" customHeight="1" x14ac:dyDescent="0.3">
      <c r="B37" s="94" t="s">
        <v>17</v>
      </c>
      <c r="C37" s="94"/>
      <c r="D37" s="94"/>
      <c r="E37" s="94"/>
      <c r="F37" s="36"/>
      <c r="G37" s="37"/>
      <c r="H37" s="37"/>
      <c r="I37" s="37"/>
      <c r="J37" s="95" t="s">
        <v>20</v>
      </c>
      <c r="K37" s="95"/>
    </row>
    <row r="38" spans="1:11" s="35" customFormat="1" ht="42.75" customHeight="1" x14ac:dyDescent="0.3">
      <c r="B38" s="94" t="s">
        <v>18</v>
      </c>
      <c r="C38" s="94"/>
      <c r="D38" s="94"/>
      <c r="E38" s="94"/>
      <c r="F38" s="36"/>
      <c r="G38" s="37"/>
      <c r="H38" s="37"/>
      <c r="I38" s="37"/>
      <c r="J38" s="37"/>
      <c r="K38" s="41"/>
    </row>
    <row r="39" spans="1:11" s="35" customFormat="1" ht="42.75" customHeight="1" x14ac:dyDescent="0.3">
      <c r="B39" s="39"/>
      <c r="C39" s="39"/>
      <c r="D39" s="39"/>
      <c r="E39" s="42"/>
      <c r="F39" s="36"/>
      <c r="G39" s="37"/>
      <c r="H39" s="37"/>
      <c r="I39" s="37"/>
      <c r="J39" s="37"/>
      <c r="K39" s="40"/>
    </row>
    <row r="40" spans="1:11" s="35" customFormat="1" ht="22.5" customHeight="1" x14ac:dyDescent="0.3">
      <c r="B40" s="38"/>
      <c r="C40" s="43"/>
      <c r="F40" s="44"/>
      <c r="K40" s="40"/>
    </row>
    <row r="41" spans="1:11" s="3" customFormat="1" x14ac:dyDescent="0.25">
      <c r="E41" s="45"/>
      <c r="F41" s="46"/>
      <c r="K41" s="47"/>
    </row>
    <row r="42" spans="1:11" s="3" customFormat="1" x14ac:dyDescent="0.25">
      <c r="F42" s="48"/>
    </row>
    <row r="43" spans="1:11" s="3" customFormat="1" x14ac:dyDescent="0.25">
      <c r="F43" s="48"/>
    </row>
    <row r="44" spans="1:11" s="3" customFormat="1" x14ac:dyDescent="0.25">
      <c r="F44" s="46"/>
    </row>
    <row r="45" spans="1:11" s="3" customFormat="1" x14ac:dyDescent="0.25">
      <c r="F45" s="46"/>
    </row>
    <row r="46" spans="1:11" s="3" customFormat="1" x14ac:dyDescent="0.25">
      <c r="F46" s="46"/>
    </row>
    <row r="47" spans="1:11" s="3" customFormat="1" x14ac:dyDescent="0.25">
      <c r="F47" s="48"/>
    </row>
    <row r="48" spans="1:11" s="3" customFormat="1" x14ac:dyDescent="0.25">
      <c r="F48" s="46"/>
    </row>
  </sheetData>
  <mergeCells count="41">
    <mergeCell ref="B18:B21"/>
    <mergeCell ref="K18:K21"/>
    <mergeCell ref="K22:K24"/>
    <mergeCell ref="E24:J24"/>
    <mergeCell ref="C22:C24"/>
    <mergeCell ref="B22:B24"/>
    <mergeCell ref="B38:E38"/>
    <mergeCell ref="B37:E37"/>
    <mergeCell ref="J34:K34"/>
    <mergeCell ref="J37:K37"/>
    <mergeCell ref="B34:E34"/>
    <mergeCell ref="A9:K9"/>
    <mergeCell ref="A14:A17"/>
    <mergeCell ref="K14:K17"/>
    <mergeCell ref="E13:J13"/>
    <mergeCell ref="E17:J17"/>
    <mergeCell ref="I3:K3"/>
    <mergeCell ref="A5:K5"/>
    <mergeCell ref="C7:C8"/>
    <mergeCell ref="D7:D8"/>
    <mergeCell ref="A7:A8"/>
    <mergeCell ref="K7:K8"/>
    <mergeCell ref="E7:E8"/>
    <mergeCell ref="B7:B8"/>
    <mergeCell ref="F7:J7"/>
    <mergeCell ref="A18:A21"/>
    <mergeCell ref="E21:J21"/>
    <mergeCell ref="C18:C21"/>
    <mergeCell ref="A1:K1"/>
    <mergeCell ref="K29:K32"/>
    <mergeCell ref="K25:K28"/>
    <mergeCell ref="K10:K13"/>
    <mergeCell ref="A10:A13"/>
    <mergeCell ref="B10:B13"/>
    <mergeCell ref="C10:C13"/>
    <mergeCell ref="A25:C28"/>
    <mergeCell ref="A29:C32"/>
    <mergeCell ref="B14:B17"/>
    <mergeCell ref="C14:C17"/>
    <mergeCell ref="E28:J28"/>
    <mergeCell ref="E32:J32"/>
  </mergeCells>
  <printOptions horizontalCentered="1"/>
  <pageMargins left="0.59055118110236227" right="0.39370078740157483" top="0.59055118110236227" bottom="0.39370078740157483" header="0.11811023622047245" footer="0.11811023622047245"/>
  <pageSetup paperSize="9" scale="60" fitToWidth="0" fitToHeight="0" orientation="landscape" r:id="rId1"/>
  <headerFooter differentFirst="1">
    <oddHeader>&amp;C&amp;P</oddHead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.06.2026</vt:lpstr>
      <vt:lpstr>'.06.2026'!Заголовки_для_печати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Ильвуткин Сергей Борисович</dc:creator>
  <cp:lastModifiedBy>Трунова Ирина Владимировна</cp:lastModifiedBy>
  <cp:lastPrinted>2026-06-18T09:41:48Z</cp:lastPrinted>
  <dcterms:created xsi:type="dcterms:W3CDTF">2019-09-05T08:55:04Z</dcterms:created>
  <dcterms:modified xsi:type="dcterms:W3CDTF">2026-06-18T09:47:18Z</dcterms:modified>
</cp:coreProperties>
</file>