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_budich\Desktop\МП изм в 3525 от 26.06.2026\"/>
    </mc:Choice>
  </mc:AlternateContent>
  <bookViews>
    <workbookView xWindow="0" yWindow="0" windowWidth="28800" windowHeight="11700" activeTab="1"/>
  </bookViews>
  <sheets>
    <sheet name="Лист1" sheetId="1" r:id="rId1"/>
    <sheet name="2023" sheetId="2" r:id="rId2"/>
  </sheets>
  <definedNames>
    <definedName name="_xlnm.Print_Titles" localSheetId="1">'2023'!$3:$5</definedName>
    <definedName name="_xlnm.Print_Titles" localSheetId="0">Лист1!$3:$5</definedName>
    <definedName name="_xlnm.Print_Area" localSheetId="1">'2023'!$A$1:$R$47</definedName>
    <definedName name="_xlnm.Print_Area" localSheetId="0">Лист1!$A$1:$R$31</definedName>
  </definedNames>
  <calcPr calcId="162913"/>
</workbook>
</file>

<file path=xl/calcChain.xml><?xml version="1.0" encoding="utf-8"?>
<calcChain xmlns="http://schemas.openxmlformats.org/spreadsheetml/2006/main">
  <c r="M28" i="2" l="1"/>
  <c r="M26" i="2" s="1"/>
  <c r="N28" i="2"/>
  <c r="O28" i="2"/>
  <c r="P28" i="2"/>
  <c r="L28" i="2"/>
  <c r="L26" i="2"/>
  <c r="K11" i="2" l="1"/>
  <c r="K20" i="2"/>
  <c r="K21" i="2"/>
  <c r="K22" i="2"/>
  <c r="N22" i="2"/>
  <c r="N21" i="2"/>
  <c r="M20" i="2"/>
  <c r="N20" i="2"/>
  <c r="O20" i="2"/>
  <c r="P20" i="2"/>
  <c r="M21" i="2"/>
  <c r="O21" i="2"/>
  <c r="P21" i="2"/>
  <c r="M22" i="2"/>
  <c r="O22" i="2"/>
  <c r="P22" i="2"/>
  <c r="L20" i="2"/>
  <c r="L21" i="2"/>
  <c r="L22" i="2"/>
  <c r="K23" i="2"/>
  <c r="M23" i="2"/>
  <c r="N23" i="2"/>
  <c r="O23" i="2"/>
  <c r="P23" i="2"/>
  <c r="L23" i="2"/>
  <c r="K24" i="2"/>
  <c r="K25" i="2"/>
  <c r="K13" i="2"/>
  <c r="L16" i="2" l="1"/>
  <c r="K28" i="2" l="1"/>
  <c r="K39" i="2" l="1"/>
  <c r="K38" i="2"/>
  <c r="K40" i="2"/>
  <c r="K37" i="2"/>
  <c r="K35" i="2"/>
  <c r="N35" i="2"/>
  <c r="M35" i="2"/>
  <c r="L35" i="2"/>
  <c r="O35" i="2"/>
  <c r="P35" i="2"/>
  <c r="K33" i="2"/>
  <c r="K34" i="2"/>
  <c r="P32" i="2"/>
  <c r="O32" i="2"/>
  <c r="N32" i="2"/>
  <c r="M32" i="2"/>
  <c r="L32" i="2"/>
  <c r="K32" i="2" s="1"/>
  <c r="K31" i="2"/>
  <c r="K30" i="2"/>
  <c r="K29" i="2"/>
  <c r="M29" i="2"/>
  <c r="N29" i="2"/>
  <c r="O29" i="2"/>
  <c r="P29" i="2"/>
  <c r="L29" i="2"/>
  <c r="M9" i="2"/>
  <c r="N9" i="2"/>
  <c r="O9" i="2"/>
  <c r="P9" i="2"/>
  <c r="M10" i="2"/>
  <c r="N10" i="2"/>
  <c r="O10" i="2"/>
  <c r="P10" i="2"/>
  <c r="L9" i="2"/>
  <c r="L10" i="2"/>
  <c r="M16" i="2"/>
  <c r="M14" i="2" s="1"/>
  <c r="L15" i="2"/>
  <c r="L14" i="2" l="1"/>
  <c r="L11" i="2"/>
  <c r="K12" i="2"/>
  <c r="O16" i="2"/>
  <c r="O15" i="2"/>
  <c r="K43" i="2"/>
  <c r="K19" i="2"/>
  <c r="K18" i="2"/>
  <c r="O14" i="2" l="1"/>
  <c r="P11" i="2"/>
  <c r="O8" i="2"/>
  <c r="P8" i="2"/>
  <c r="O26" i="2" l="1"/>
  <c r="P26" i="2"/>
  <c r="M27" i="2"/>
  <c r="K27" i="2" s="1"/>
  <c r="N27" i="2"/>
  <c r="N26" i="2" l="1"/>
  <c r="K26" i="2" s="1"/>
  <c r="K42" i="2" l="1"/>
  <c r="O41" i="2"/>
  <c r="P41" i="2"/>
  <c r="N41" i="2"/>
  <c r="L41" i="2"/>
  <c r="M41" i="2"/>
  <c r="P38" i="2"/>
  <c r="L38" i="2"/>
  <c r="M38" i="2"/>
  <c r="K36" i="2"/>
  <c r="N38" i="2"/>
  <c r="O38" i="2"/>
  <c r="K41" i="2" l="1"/>
  <c r="N11" i="2" l="1"/>
  <c r="N8" i="2" l="1"/>
  <c r="N17" i="2"/>
  <c r="N15" i="2" l="1"/>
  <c r="N16" i="2"/>
  <c r="K16" i="2" l="1"/>
  <c r="N14" i="2"/>
  <c r="M15" i="2"/>
  <c r="K15" i="2" l="1"/>
  <c r="M8" i="2" l="1"/>
  <c r="P17" i="2"/>
  <c r="O17" i="2"/>
  <c r="M17" i="2"/>
  <c r="L17" i="2"/>
  <c r="P14" i="2"/>
  <c r="K14" i="2" s="1"/>
  <c r="K10" i="2"/>
  <c r="K9" i="2"/>
  <c r="P18" i="1"/>
  <c r="O18" i="1"/>
  <c r="N18" i="1"/>
  <c r="L18" i="1"/>
  <c r="K17" i="2" l="1"/>
  <c r="L8" i="2"/>
  <c r="K8" i="2" s="1"/>
  <c r="K28" i="1"/>
  <c r="K27" i="1" s="1"/>
  <c r="K29" i="1"/>
  <c r="K26" i="1" s="1"/>
  <c r="P27" i="1"/>
  <c r="O27" i="1"/>
  <c r="N27" i="1"/>
  <c r="M27" i="1"/>
  <c r="L27" i="1"/>
  <c r="P24" i="1"/>
  <c r="O24" i="1"/>
  <c r="N24" i="1"/>
  <c r="M24" i="1"/>
  <c r="L24" i="1"/>
  <c r="K25" i="1" l="1"/>
  <c r="K24" i="1" s="1"/>
  <c r="K21" i="1"/>
  <c r="K19" i="1"/>
  <c r="K22" i="1"/>
  <c r="K18" i="1" l="1"/>
  <c r="L17" i="1"/>
  <c r="L14" i="1"/>
  <c r="L11" i="1"/>
  <c r="L10" i="1"/>
  <c r="L9" i="1"/>
  <c r="L8" i="1" l="1"/>
  <c r="M17" i="1"/>
  <c r="N17" i="1"/>
  <c r="K16" i="1" l="1"/>
  <c r="K14" i="1" l="1"/>
  <c r="K17" i="1" l="1"/>
  <c r="K10" i="1"/>
  <c r="K9" i="1"/>
  <c r="K8" i="1" l="1"/>
  <c r="K13" i="1" l="1"/>
  <c r="K12" i="1"/>
  <c r="K11" i="1" l="1"/>
</calcChain>
</file>

<file path=xl/sharedStrings.xml><?xml version="1.0" encoding="utf-8"?>
<sst xmlns="http://schemas.openxmlformats.org/spreadsheetml/2006/main" count="219" uniqueCount="90">
  <si>
    <t>N п/п</t>
  </si>
  <si>
    <t>Финансирование, тыс. рублей</t>
  </si>
  <si>
    <t>Всего</t>
  </si>
  <si>
    <t>Итого</t>
  </si>
  <si>
    <t>Наименование главного распорядителя средств бюджета Одинцовского городского округа</t>
  </si>
  <si>
    <t>Администрация Одинцовского городского округа</t>
  </si>
  <si>
    <t>С.В.Жабина</t>
  </si>
  <si>
    <t>Средства бюджета Московской области</t>
  </si>
  <si>
    <t>Средства бюджета Одинцовского городского округа</t>
  </si>
  <si>
    <t xml:space="preserve">                     </t>
  </si>
  <si>
    <t>Начальник управления транспорта, дорожной инфраструктуры и безопасности дорожного движения</t>
  </si>
  <si>
    <t>"</t>
  </si>
  <si>
    <t>Мероприятие 02.02 Финансирование работ по строительству (реконструкции) объектов дорожного хозяйства местного значения за счет средств местного бюджета</t>
  </si>
  <si>
    <t>1.1</t>
  </si>
  <si>
    <t>2021-2023</t>
  </si>
  <si>
    <t>определяется проектом</t>
  </si>
  <si>
    <t>2022-2023</t>
  </si>
  <si>
    <t>Мощность/прирост мощности объекта (кв.метр, погонный метр, место, койко-место и т.д.)</t>
  </si>
  <si>
    <t>Мероприятие 02.01 Строительство (реконструкции) объектов дорожного хозяйства местного значения.</t>
  </si>
  <si>
    <t>1,89 км/1890 п.м.</t>
  </si>
  <si>
    <t>2.1</t>
  </si>
  <si>
    <t>2.2</t>
  </si>
  <si>
    <t>1.2</t>
  </si>
  <si>
    <t>2</t>
  </si>
  <si>
    <t>Наименование объекта, сведения о регистрации права собственности</t>
  </si>
  <si>
    <t>Адрес объекта</t>
  </si>
  <si>
    <t>Направление инвестирования</t>
  </si>
  <si>
    <t>Сроки проведения работ по проектированию, строительству/реконструкции объектов (дд.мм.гг)</t>
  </si>
  <si>
    <t>Открытие объекта/завершение работ (дд.мм.гг)</t>
  </si>
  <si>
    <t>Предельная стоимость объекта капитального строительства/работ, тыс.руб.</t>
  </si>
  <si>
    <t>Источники финансирования, в том числе по годам реализации программы (тыс.руб.)</t>
  </si>
  <si>
    <t>Остаток сметной стоимости до ввода в эксплуатацию объекта капитального строительства/до завершения работ (тыс.руб.)</t>
  </si>
  <si>
    <t>г.Одинцово</t>
  </si>
  <si>
    <t>д.Жуковка</t>
  </si>
  <si>
    <t>2.3</t>
  </si>
  <si>
    <t>Одинцовский го</t>
  </si>
  <si>
    <t>2019-2023</t>
  </si>
  <si>
    <t>проектирование</t>
  </si>
  <si>
    <t>реконструкция</t>
  </si>
  <si>
    <r>
      <rPr>
        <b/>
        <sz val="12"/>
        <color theme="1"/>
        <rFont val="Times New Roman"/>
        <family val="1"/>
        <charset val="204"/>
      </rPr>
      <t>Адресный перечень по строительству (реконструкции) объектов муниципальной собственности Одинцовского городского округа Московской области,
финансирование которых предусмотрено муниципальной программой Одинцовского городского округа Московской области "Развитие и функционирование дорожно-транспортного комплекса" на 2023-2027 годы</t>
    </r>
    <r>
      <rPr>
        <sz val="12"/>
        <color theme="1"/>
        <rFont val="Times New Roman"/>
        <family val="1"/>
        <charset val="204"/>
      </rPr>
      <t xml:space="preserve">
</t>
    </r>
  </si>
  <si>
    <t>Подпрограмма 2 "Дороги Подмосковья"</t>
  </si>
  <si>
    <t>Основное мероприятие 02 "Строительство и реконструкция автомобильных дорог местного значения"</t>
  </si>
  <si>
    <t>Объект 1. Реконструкция объекта улицы Чистяковой от 19 км Можайского шоссе до Нового выхода на Московскую кольцевую автомобильную дорогу</t>
  </si>
  <si>
    <t>Объект 1. Строительство подъезда к мкр №9 от ул.Сосновой в г.Одинцово, Московская область</t>
  </si>
  <si>
    <t>Профинансировано на 01.10.2022         (тыс. руб.)</t>
  </si>
  <si>
    <t xml:space="preserve">Объект 3. Реконструкция автомобильной дороги А-106 Рублево-Успенское шоссе подъезд к Госдачам </t>
  </si>
  <si>
    <t>".</t>
  </si>
  <si>
    <t>Мероприятие 02.03. Строительство (реконструкция) автомобильных дорог общего пользованияместного значения</t>
  </si>
  <si>
    <t>2023-2024</t>
  </si>
  <si>
    <t>Администрация одинцовского городского округа</t>
  </si>
  <si>
    <t xml:space="preserve">Объект 1. Реконструкция проезда в д. Жуковка в Одинцовском городском округе Московской области </t>
  </si>
  <si>
    <t xml:space="preserve">Объект 2. Реконструкция проезда в д. Жуковка в Одинцовском городском округе Московской области </t>
  </si>
  <si>
    <t xml:space="preserve">Объект 2. Строительство автомобильной дороги от автомобильной дороги Можайское шоссе-Покровское-Ястребки до п.Клин </t>
  </si>
  <si>
    <t>Приложение 2  к                                                                                                                                                   Постановлению  Администрации  Одинцовского городского округа                     от_______№___________         
"Приложение  3 к муниципальной программе</t>
  </si>
  <si>
    <t>2021-2024</t>
  </si>
  <si>
    <t>Мероприятие 02.03. Строительство (реконструкция) автомобильных дорог общего пользования местного значения</t>
  </si>
  <si>
    <t>Мероприятие 02.12. Финансирование работ по строительству и реконструкции автомобильных дорог общего пользования местного значения (расходы не включенные в ГП МО)</t>
  </si>
  <si>
    <t>».</t>
  </si>
  <si>
    <t xml:space="preserve">          2023-2027</t>
  </si>
  <si>
    <t>д. Труфановка</t>
  </si>
  <si>
    <t>2025-2026</t>
  </si>
  <si>
    <t>г. Звенигород</t>
  </si>
  <si>
    <t>3.1</t>
  </si>
  <si>
    <t>Начальник Управления транспорта, дорожной инфраструктуры и БДД</t>
  </si>
  <si>
    <t>С.В. Жабина</t>
  </si>
  <si>
    <t>Объект 2. Строительство автомобильной дороги общего пользования местного значения в д. Труфановка (в т.ч. ПИР)</t>
  </si>
  <si>
    <t>Объект 4. Разработка документации по планировке территории по объекту "Реконструкция Советского проспекта на участке от автомобильной дороги М-1 "Беларусь" до ул. Московская в Одинцовском городском округе Московской области"</t>
  </si>
  <si>
    <t>Объект 5. Разработка документации по планировке территории по объекту "Реконструкция ул. Московская на участке от Советского проспекта до 1-я Запрудная ул. в Одинцовском городском округе Московской области"</t>
  </si>
  <si>
    <t xml:space="preserve">Объект 1. Разработка документации по планировке территории по объекту "Строительство автомобильной дороги с целью обеспечения транспортной доступности АНО "Школа "Президент" в д. Жуковка Одинцовского городского округа Московской области" </t>
  </si>
  <si>
    <t>с. Немчиновка</t>
  </si>
  <si>
    <t>Мероприятие 02.01 Строительство (реконструкция) объектов дорожного хозяйства местного значения.</t>
  </si>
  <si>
    <t>Объект 1. Реконструкция улицы Чистяковой от 19 км Можайского шоссе до Нового выхода на Московскую кольцевую автомобильную дорогу</t>
  </si>
  <si>
    <t xml:space="preserve">Объект 1. ПИР - Реконструкция проезда в д. Жуковка в Одинцовском городском округе Московской области </t>
  </si>
  <si>
    <t>Объект 3. Выполнение проектно-изыскательных работ по объекту: "Реконструкция ул. Радужная, г. Звенигород"</t>
  </si>
  <si>
    <r>
      <rPr>
        <b/>
        <sz val="12"/>
        <color theme="1"/>
        <rFont val="Times New Roman"/>
        <family val="1"/>
        <charset val="204"/>
      </rPr>
      <t>Адресный перечень по строительству (реконструкции) объектов муниципальной собственности Одинцовского городского округа Московской области,
финансирование которых предусмотрено муниципальной программой Одинцовского городского округа Московской области "Развитие и функционирование дорожно-транспортного комплекса" на 2026-2030 годы</t>
    </r>
    <r>
      <rPr>
        <sz val="12"/>
        <color theme="1"/>
        <rFont val="Times New Roman"/>
        <family val="1"/>
        <charset val="204"/>
      </rPr>
      <t xml:space="preserve">
</t>
    </r>
  </si>
  <si>
    <t>Профинансировано на 01.09.2025         (тыс. руб.)</t>
  </si>
  <si>
    <t>3</t>
  </si>
  <si>
    <t>2025-2027</t>
  </si>
  <si>
    <t>4</t>
  </si>
  <si>
    <t>4.1</t>
  </si>
  <si>
    <t>4.2</t>
  </si>
  <si>
    <t>4.3</t>
  </si>
  <si>
    <t>4.4</t>
  </si>
  <si>
    <t>4.5</t>
  </si>
  <si>
    <t>Мероприятие 02.11. Финансирование работ по строительству (реконструкции) объектов дорожного хозяйства местного значения (расходы на объекты, не включенные в ГП МО)</t>
  </si>
  <si>
    <t>Объект 1. Реконструкция автомобильной дороги и сопутствующих объектов в районе д. Палицы Одинцовского г.о.</t>
  </si>
  <si>
    <t>д. Палицы</t>
  </si>
  <si>
    <t>0,8744 км</t>
  </si>
  <si>
    <t>Приложение 3 
к Постановлению Администрации Одинцовского городского округа  
Московской области                  
от_________________№___________         
«Приложение 3 к муниципальной программе</t>
  </si>
  <si>
    <t>реконструкция, строительство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</si>
</sst>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#,##0.00000"/>
    <numFmt numFmtId="166" formatCode="#,##0.00000_ ;[Red]\-#,##0.0000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4" fontId="1" fillId="0" borderId="0" xfId="0" applyNumberFormat="1" applyFont="1" applyAlignment="1">
      <alignment horizontal="right" vertical="top" wrapText="1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center" vertical="top" wrapText="1"/>
    </xf>
    <xf numFmtId="165" fontId="1" fillId="0" borderId="3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165" fontId="1" fillId="0" borderId="4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165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166" fontId="6" fillId="0" borderId="9" xfId="0" applyNumberFormat="1" applyFont="1" applyFill="1" applyBorder="1" applyAlignment="1">
      <alignment horizontal="center" vertical="top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Fill="1"/>
    <xf numFmtId="165" fontId="1" fillId="2" borderId="1" xfId="0" applyNumberFormat="1" applyFont="1" applyFill="1" applyBorder="1" applyAlignment="1">
      <alignment horizontal="center" vertical="top" wrapText="1"/>
    </xf>
    <xf numFmtId="166" fontId="6" fillId="2" borderId="9" xfId="0" applyNumberFormat="1" applyFont="1" applyFill="1" applyBorder="1" applyAlignment="1">
      <alignment horizontal="center" vertical="top"/>
    </xf>
    <xf numFmtId="166" fontId="6" fillId="2" borderId="1" xfId="0" applyNumberFormat="1" applyFont="1" applyFill="1" applyBorder="1" applyAlignment="1">
      <alignment horizontal="center" vertical="top"/>
    </xf>
    <xf numFmtId="166" fontId="6" fillId="0" borderId="1" xfId="0" applyNumberFormat="1" applyFont="1" applyFill="1" applyBorder="1" applyAlignment="1">
      <alignment horizontal="center" vertical="top"/>
    </xf>
    <xf numFmtId="165" fontId="1" fillId="2" borderId="0" xfId="0" applyNumberFormat="1" applyFont="1" applyFill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center" vertical="top" wrapText="1"/>
    </xf>
    <xf numFmtId="165" fontId="1" fillId="0" borderId="3" xfId="0" applyNumberFormat="1" applyFont="1" applyBorder="1" applyAlignment="1">
      <alignment horizontal="center" vertical="top" wrapText="1"/>
    </xf>
    <xf numFmtId="165" fontId="1" fillId="0" borderId="4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5" fontId="1" fillId="2" borderId="10" xfId="0" applyNumberFormat="1" applyFont="1" applyFill="1" applyBorder="1" applyAlignment="1">
      <alignment horizontal="center" vertical="top" wrapText="1"/>
    </xf>
    <xf numFmtId="165" fontId="1" fillId="2" borderId="11" xfId="0" applyNumberFormat="1" applyFont="1" applyFill="1" applyBorder="1" applyAlignment="1">
      <alignment horizontal="center" vertical="top" wrapText="1"/>
    </xf>
    <xf numFmtId="165" fontId="1" fillId="2" borderId="12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 wrapText="1"/>
    </xf>
    <xf numFmtId="165" fontId="1" fillId="2" borderId="3" xfId="0" applyNumberFormat="1" applyFont="1" applyFill="1" applyBorder="1" applyAlignment="1">
      <alignment horizontal="center" vertical="top" wrapText="1"/>
    </xf>
    <xf numFmtId="165" fontId="1" fillId="2" borderId="4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165" fontId="1" fillId="0" borderId="2" xfId="0" applyNumberFormat="1" applyFont="1" applyFill="1" applyBorder="1" applyAlignment="1">
      <alignment horizontal="center" vertical="top" wrapText="1"/>
    </xf>
    <xf numFmtId="165" fontId="1" fillId="0" borderId="3" xfId="0" applyNumberFormat="1" applyFont="1" applyFill="1" applyBorder="1" applyAlignment="1">
      <alignment horizontal="center" vertical="top" wrapText="1"/>
    </xf>
    <xf numFmtId="165" fontId="1" fillId="0" borderId="4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166" fontId="6" fillId="2" borderId="6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view="pageBreakPreview" topLeftCell="A7" zoomScale="70" zoomScaleNormal="90" zoomScaleSheetLayoutView="70" workbookViewId="0">
      <selection activeCell="L8" sqref="L1:L1048576"/>
    </sheetView>
  </sheetViews>
  <sheetFormatPr defaultRowHeight="15" x14ac:dyDescent="0.25"/>
  <cols>
    <col min="1" max="1" width="5.42578125" customWidth="1"/>
    <col min="2" max="2" width="45" customWidth="1"/>
    <col min="3" max="5" width="15.7109375" customWidth="1"/>
    <col min="6" max="6" width="19.140625" customWidth="1"/>
    <col min="7" max="7" width="15" customWidth="1"/>
    <col min="8" max="8" width="19.28515625" customWidth="1"/>
    <col min="9" max="9" width="14.85546875" customWidth="1"/>
    <col min="10" max="10" width="25.85546875" customWidth="1"/>
    <col min="11" max="11" width="17" customWidth="1"/>
    <col min="12" max="12" width="16.42578125" customWidth="1"/>
    <col min="13" max="13" width="15.7109375" customWidth="1"/>
    <col min="14" max="14" width="13.140625" customWidth="1"/>
    <col min="15" max="15" width="13" customWidth="1"/>
    <col min="16" max="16" width="13.140625" customWidth="1"/>
    <col min="17" max="17" width="15" customWidth="1"/>
    <col min="18" max="18" width="15.85546875" customWidth="1"/>
  </cols>
  <sheetData>
    <row r="1" spans="1:18" ht="81" customHeight="1" x14ac:dyDescent="0.25">
      <c r="L1" t="s">
        <v>9</v>
      </c>
      <c r="M1" s="85" t="s">
        <v>53</v>
      </c>
      <c r="N1" s="85"/>
      <c r="O1" s="85"/>
      <c r="P1" s="85"/>
      <c r="Q1" s="85"/>
      <c r="R1" s="85"/>
    </row>
    <row r="2" spans="1:18" ht="49.5" customHeight="1" x14ac:dyDescent="0.25">
      <c r="A2" s="86" t="s">
        <v>39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30.75" customHeight="1" x14ac:dyDescent="0.25">
      <c r="A3" s="87" t="s">
        <v>0</v>
      </c>
      <c r="B3" s="87" t="s">
        <v>24</v>
      </c>
      <c r="C3" s="87" t="s">
        <v>17</v>
      </c>
      <c r="D3" s="46" t="s">
        <v>25</v>
      </c>
      <c r="E3" s="46" t="s">
        <v>26</v>
      </c>
      <c r="F3" s="84" t="s">
        <v>27</v>
      </c>
      <c r="G3" s="87" t="s">
        <v>28</v>
      </c>
      <c r="H3" s="46" t="s">
        <v>29</v>
      </c>
      <c r="I3" s="87" t="s">
        <v>44</v>
      </c>
      <c r="J3" s="87" t="s">
        <v>30</v>
      </c>
      <c r="K3" s="87" t="s">
        <v>1</v>
      </c>
      <c r="L3" s="87"/>
      <c r="M3" s="87"/>
      <c r="N3" s="87"/>
      <c r="O3" s="87"/>
      <c r="P3" s="87"/>
      <c r="Q3" s="87" t="s">
        <v>31</v>
      </c>
      <c r="R3" s="87" t="s">
        <v>4</v>
      </c>
    </row>
    <row r="4" spans="1:18" ht="133.5" customHeight="1" x14ac:dyDescent="0.25">
      <c r="A4" s="87"/>
      <c r="B4" s="87"/>
      <c r="C4" s="87"/>
      <c r="D4" s="47"/>
      <c r="E4" s="47"/>
      <c r="F4" s="84"/>
      <c r="G4" s="87"/>
      <c r="H4" s="47"/>
      <c r="I4" s="87"/>
      <c r="J4" s="87"/>
      <c r="K4" s="3" t="s">
        <v>2</v>
      </c>
      <c r="L4" s="3">
        <v>2023</v>
      </c>
      <c r="M4" s="3">
        <v>2024</v>
      </c>
      <c r="N4" s="3">
        <v>2025</v>
      </c>
      <c r="O4" s="3">
        <v>2026</v>
      </c>
      <c r="P4" s="3">
        <v>2027</v>
      </c>
      <c r="Q4" s="88"/>
      <c r="R4" s="87"/>
    </row>
    <row r="5" spans="1:18" ht="19.5" customHeight="1" x14ac:dyDescent="0.25">
      <c r="A5" s="3">
        <v>1</v>
      </c>
      <c r="B5" s="3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4">
        <v>17</v>
      </c>
      <c r="R5" s="3">
        <v>18</v>
      </c>
    </row>
    <row r="6" spans="1:18" ht="39" customHeight="1" x14ac:dyDescent="0.25">
      <c r="A6" s="9"/>
      <c r="B6" s="81" t="s">
        <v>40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s="2" customFormat="1" ht="30.75" customHeight="1" x14ac:dyDescent="0.25">
      <c r="A7" s="83" t="s">
        <v>41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2"/>
    </row>
    <row r="8" spans="1:18" s="2" customFormat="1" x14ac:dyDescent="0.25">
      <c r="A8" s="69">
        <v>1</v>
      </c>
      <c r="B8" s="70" t="s">
        <v>18</v>
      </c>
      <c r="C8" s="11"/>
      <c r="D8" s="11"/>
      <c r="E8" s="11"/>
      <c r="F8" s="46"/>
      <c r="G8" s="46"/>
      <c r="H8" s="16"/>
      <c r="I8" s="48"/>
      <c r="J8" s="5" t="s">
        <v>3</v>
      </c>
      <c r="K8" s="22">
        <f>SUM(K9+K10)</f>
        <v>1001847.3753000001</v>
      </c>
      <c r="L8" s="22">
        <f>SUM(L10+L9)</f>
        <v>1001847.3753000001</v>
      </c>
      <c r="M8" s="22">
        <v>0</v>
      </c>
      <c r="N8" s="22">
        <v>0</v>
      </c>
      <c r="O8" s="22">
        <v>0</v>
      </c>
      <c r="P8" s="22">
        <v>0</v>
      </c>
      <c r="Q8" s="3"/>
      <c r="R8" s="63" t="s">
        <v>5</v>
      </c>
    </row>
    <row r="9" spans="1:18" s="2" customFormat="1" ht="30" x14ac:dyDescent="0.25">
      <c r="A9" s="69"/>
      <c r="B9" s="71"/>
      <c r="C9" s="12"/>
      <c r="D9" s="12"/>
      <c r="E9" s="12"/>
      <c r="F9" s="80"/>
      <c r="G9" s="80"/>
      <c r="H9" s="21"/>
      <c r="I9" s="66"/>
      <c r="J9" s="5" t="s">
        <v>7</v>
      </c>
      <c r="K9" s="23">
        <f>SUM(L9+M9+N9+P9)</f>
        <v>950975.10100000002</v>
      </c>
      <c r="L9" s="23">
        <f>SUM(L12+L15)</f>
        <v>950975.10100000002</v>
      </c>
      <c r="M9" s="23">
        <v>0</v>
      </c>
      <c r="N9" s="23">
        <v>0</v>
      </c>
      <c r="O9" s="23">
        <v>0</v>
      </c>
      <c r="P9" s="23">
        <v>0</v>
      </c>
      <c r="Q9" s="3"/>
      <c r="R9" s="64"/>
    </row>
    <row r="10" spans="1:18" s="2" customFormat="1" ht="45" x14ac:dyDescent="0.25">
      <c r="A10" s="69"/>
      <c r="B10" s="72"/>
      <c r="C10" s="13"/>
      <c r="D10" s="13"/>
      <c r="E10" s="13"/>
      <c r="F10" s="47"/>
      <c r="G10" s="47"/>
      <c r="H10" s="4"/>
      <c r="I10" s="49"/>
      <c r="J10" s="5" t="s">
        <v>8</v>
      </c>
      <c r="K10" s="23">
        <f>SUM(L10+M10+N10+P10)</f>
        <v>50872.274299999997</v>
      </c>
      <c r="L10" s="23">
        <f>SUM(L13+L16)</f>
        <v>50872.274299999997</v>
      </c>
      <c r="M10" s="23">
        <v>0</v>
      </c>
      <c r="N10" s="23">
        <v>0</v>
      </c>
      <c r="O10" s="23">
        <v>0</v>
      </c>
      <c r="P10" s="23">
        <v>0</v>
      </c>
      <c r="Q10" s="3"/>
      <c r="R10" s="65"/>
    </row>
    <row r="11" spans="1:18" s="2" customFormat="1" x14ac:dyDescent="0.25">
      <c r="A11" s="55" t="s">
        <v>13</v>
      </c>
      <c r="B11" s="70" t="s">
        <v>42</v>
      </c>
      <c r="C11" s="50" t="s">
        <v>19</v>
      </c>
      <c r="D11" s="50" t="s">
        <v>32</v>
      </c>
      <c r="E11" s="50" t="s">
        <v>38</v>
      </c>
      <c r="F11" s="50" t="s">
        <v>14</v>
      </c>
      <c r="G11" s="60"/>
      <c r="H11" s="60">
        <v>1983863.18028</v>
      </c>
      <c r="I11" s="48">
        <v>642391.4939</v>
      </c>
      <c r="J11" s="6" t="s">
        <v>3</v>
      </c>
      <c r="K11" s="23">
        <f>SUM(K12+K13)</f>
        <v>1001026.4230000001</v>
      </c>
      <c r="L11" s="23">
        <f>SUM(L12+L13)</f>
        <v>1001026.4230000001</v>
      </c>
      <c r="M11" s="23">
        <v>0</v>
      </c>
      <c r="N11" s="23">
        <v>0</v>
      </c>
      <c r="O11" s="23">
        <v>0</v>
      </c>
      <c r="P11" s="23">
        <v>0</v>
      </c>
      <c r="Q11" s="7"/>
      <c r="R11" s="63" t="s">
        <v>5</v>
      </c>
    </row>
    <row r="12" spans="1:18" s="2" customFormat="1" ht="30" x14ac:dyDescent="0.25">
      <c r="A12" s="55"/>
      <c r="B12" s="71"/>
      <c r="C12" s="51"/>
      <c r="D12" s="51"/>
      <c r="E12" s="51"/>
      <c r="F12" s="51"/>
      <c r="G12" s="61"/>
      <c r="H12" s="61"/>
      <c r="I12" s="66"/>
      <c r="J12" s="6" t="s">
        <v>7</v>
      </c>
      <c r="K12" s="23">
        <f>SUM(L12+M12+N12+P12)</f>
        <v>950975.10100000002</v>
      </c>
      <c r="L12" s="23">
        <v>950975.10100000002</v>
      </c>
      <c r="M12" s="23">
        <v>0</v>
      </c>
      <c r="N12" s="23">
        <v>0</v>
      </c>
      <c r="O12" s="23">
        <v>0</v>
      </c>
      <c r="P12" s="23">
        <v>0</v>
      </c>
      <c r="Q12" s="7"/>
      <c r="R12" s="64"/>
    </row>
    <row r="13" spans="1:18" s="2" customFormat="1" ht="45" x14ac:dyDescent="0.25">
      <c r="A13" s="55"/>
      <c r="B13" s="72"/>
      <c r="C13" s="52"/>
      <c r="D13" s="52"/>
      <c r="E13" s="52"/>
      <c r="F13" s="52"/>
      <c r="G13" s="62"/>
      <c r="H13" s="62"/>
      <c r="I13" s="49"/>
      <c r="J13" s="5" t="s">
        <v>8</v>
      </c>
      <c r="K13" s="23">
        <f>SUM(L13+M13+N13+P13)</f>
        <v>50051.322</v>
      </c>
      <c r="L13" s="23">
        <v>50051.322</v>
      </c>
      <c r="M13" s="23">
        <v>0</v>
      </c>
      <c r="N13" s="23">
        <v>0</v>
      </c>
      <c r="O13" s="23">
        <v>0</v>
      </c>
      <c r="P13" s="23">
        <v>0</v>
      </c>
      <c r="Q13" s="7"/>
      <c r="R13" s="65"/>
    </row>
    <row r="14" spans="1:18" s="2" customFormat="1" ht="15.75" customHeight="1" x14ac:dyDescent="0.25">
      <c r="A14" s="58" t="s">
        <v>22</v>
      </c>
      <c r="B14" s="74" t="s">
        <v>51</v>
      </c>
      <c r="C14" s="50" t="s">
        <v>15</v>
      </c>
      <c r="D14" s="77" t="s">
        <v>33</v>
      </c>
      <c r="E14" s="11"/>
      <c r="F14" s="50" t="s">
        <v>16</v>
      </c>
      <c r="G14" s="15"/>
      <c r="H14" s="60" t="s">
        <v>15</v>
      </c>
      <c r="I14" s="19">
        <v>0</v>
      </c>
      <c r="J14" s="6" t="s">
        <v>3</v>
      </c>
      <c r="K14" s="18">
        <f>SUM(K16+K15)</f>
        <v>820.95230000000004</v>
      </c>
      <c r="L14" s="18">
        <f>SUM(L16+L15)</f>
        <v>820.95230000000004</v>
      </c>
      <c r="M14" s="18">
        <v>0</v>
      </c>
      <c r="N14" s="18">
        <v>0</v>
      </c>
      <c r="O14" s="18">
        <v>0</v>
      </c>
      <c r="P14" s="18">
        <v>0</v>
      </c>
      <c r="Q14" s="14"/>
      <c r="R14" s="63" t="s">
        <v>5</v>
      </c>
    </row>
    <row r="15" spans="1:18" s="2" customFormat="1" ht="33" customHeight="1" x14ac:dyDescent="0.25">
      <c r="A15" s="73"/>
      <c r="B15" s="75"/>
      <c r="C15" s="51"/>
      <c r="D15" s="78"/>
      <c r="E15" s="12" t="s">
        <v>37</v>
      </c>
      <c r="F15" s="51"/>
      <c r="G15" s="15"/>
      <c r="H15" s="61"/>
      <c r="I15" s="19"/>
      <c r="J15" s="6" t="s">
        <v>7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4"/>
      <c r="R15" s="64"/>
    </row>
    <row r="16" spans="1:18" s="2" customFormat="1" ht="48.75" customHeight="1" x14ac:dyDescent="0.25">
      <c r="A16" s="59"/>
      <c r="B16" s="76"/>
      <c r="C16" s="52"/>
      <c r="D16" s="79"/>
      <c r="E16" s="12"/>
      <c r="F16" s="12"/>
      <c r="G16" s="15"/>
      <c r="H16" s="15"/>
      <c r="I16" s="19"/>
      <c r="J16" s="6" t="s">
        <v>8</v>
      </c>
      <c r="K16" s="18">
        <f>SUM(L16+M16+N16+P16)</f>
        <v>820.95230000000004</v>
      </c>
      <c r="L16" s="18">
        <v>820.95230000000004</v>
      </c>
      <c r="M16" s="18">
        <v>0</v>
      </c>
      <c r="N16" s="18">
        <v>0</v>
      </c>
      <c r="O16" s="18">
        <v>0</v>
      </c>
      <c r="P16" s="18">
        <v>0</v>
      </c>
      <c r="Q16" s="14"/>
      <c r="R16" s="65"/>
    </row>
    <row r="17" spans="1:18" s="2" customFormat="1" ht="20.25" customHeight="1" x14ac:dyDescent="0.25">
      <c r="A17" s="55" t="s">
        <v>23</v>
      </c>
      <c r="B17" s="56" t="s">
        <v>12</v>
      </c>
      <c r="C17" s="50"/>
      <c r="D17" s="11"/>
      <c r="E17" s="11"/>
      <c r="F17" s="46"/>
      <c r="G17" s="46"/>
      <c r="H17" s="16"/>
      <c r="I17" s="48"/>
      <c r="J17" s="6" t="s">
        <v>3</v>
      </c>
      <c r="K17" s="18">
        <f t="shared" ref="K17:M17" si="0">SUM(K18)</f>
        <v>44297.335779999994</v>
      </c>
      <c r="L17" s="18">
        <f>SUM(L18)</f>
        <v>16938.737499999999</v>
      </c>
      <c r="M17" s="18">
        <f t="shared" si="0"/>
        <v>27358.598279999998</v>
      </c>
      <c r="N17" s="18">
        <f>SUM(N18)</f>
        <v>0</v>
      </c>
      <c r="O17" s="18">
        <v>0</v>
      </c>
      <c r="P17" s="18">
        <v>0</v>
      </c>
      <c r="Q17" s="14"/>
      <c r="R17" s="63" t="s">
        <v>5</v>
      </c>
    </row>
    <row r="18" spans="1:18" s="2" customFormat="1" ht="45" x14ac:dyDescent="0.25">
      <c r="A18" s="55"/>
      <c r="B18" s="57"/>
      <c r="C18" s="52"/>
      <c r="D18" s="13"/>
      <c r="E18" s="13"/>
      <c r="F18" s="47"/>
      <c r="G18" s="47"/>
      <c r="H18" s="4"/>
      <c r="I18" s="49"/>
      <c r="J18" s="5" t="s">
        <v>8</v>
      </c>
      <c r="K18" s="18">
        <f>SUM(L18+M18+N18+O18+P18)</f>
        <v>44297.335779999994</v>
      </c>
      <c r="L18" s="18">
        <f>SUM(L19+L21+L22)</f>
        <v>16938.737499999999</v>
      </c>
      <c r="M18" s="18">
        <v>27358.598279999998</v>
      </c>
      <c r="N18" s="18">
        <f>SUM(N19+N21+N22)</f>
        <v>0</v>
      </c>
      <c r="O18" s="18">
        <f>SUM(O19+O21+O22)</f>
        <v>0</v>
      </c>
      <c r="P18" s="18">
        <f>SUM(P19+P21+P22)</f>
        <v>0</v>
      </c>
      <c r="Q18" s="14"/>
      <c r="R18" s="65"/>
    </row>
    <row r="19" spans="1:18" s="2" customFormat="1" ht="15.75" customHeight="1" x14ac:dyDescent="0.25">
      <c r="A19" s="58" t="s">
        <v>20</v>
      </c>
      <c r="B19" s="56" t="s">
        <v>43</v>
      </c>
      <c r="C19" s="50" t="s">
        <v>15</v>
      </c>
      <c r="D19" s="50" t="s">
        <v>32</v>
      </c>
      <c r="E19" s="50" t="s">
        <v>37</v>
      </c>
      <c r="F19" s="46" t="s">
        <v>36</v>
      </c>
      <c r="G19" s="46"/>
      <c r="H19" s="46"/>
      <c r="I19" s="48"/>
      <c r="J19" s="67" t="s">
        <v>8</v>
      </c>
      <c r="K19" s="60">
        <f>SUM(L19+M19+N19+O19+P19)</f>
        <v>10328.54557</v>
      </c>
      <c r="L19" s="60">
        <v>10328.54557</v>
      </c>
      <c r="M19" s="60">
        <v>0</v>
      </c>
      <c r="N19" s="60">
        <v>0</v>
      </c>
      <c r="O19" s="60">
        <v>0</v>
      </c>
      <c r="P19" s="60">
        <v>0</v>
      </c>
      <c r="Q19" s="63"/>
      <c r="R19" s="63" t="s">
        <v>5</v>
      </c>
    </row>
    <row r="20" spans="1:18" s="2" customFormat="1" ht="42" customHeight="1" x14ac:dyDescent="0.25">
      <c r="A20" s="59"/>
      <c r="B20" s="57"/>
      <c r="C20" s="52"/>
      <c r="D20" s="52"/>
      <c r="E20" s="52"/>
      <c r="F20" s="47"/>
      <c r="G20" s="47"/>
      <c r="H20" s="47"/>
      <c r="I20" s="49"/>
      <c r="J20" s="68"/>
      <c r="K20" s="62"/>
      <c r="L20" s="62"/>
      <c r="M20" s="62"/>
      <c r="N20" s="62"/>
      <c r="O20" s="62"/>
      <c r="P20" s="62"/>
      <c r="Q20" s="65"/>
      <c r="R20" s="65"/>
    </row>
    <row r="21" spans="1:18" s="2" customFormat="1" ht="64.5" customHeight="1" x14ac:dyDescent="0.25">
      <c r="A21" s="10" t="s">
        <v>21</v>
      </c>
      <c r="B21" s="17" t="s">
        <v>52</v>
      </c>
      <c r="C21" s="13" t="s">
        <v>15</v>
      </c>
      <c r="D21" s="13" t="s">
        <v>35</v>
      </c>
      <c r="E21" s="13" t="s">
        <v>37</v>
      </c>
      <c r="F21" s="4">
        <v>2023</v>
      </c>
      <c r="G21" s="4"/>
      <c r="H21" s="4"/>
      <c r="I21" s="20">
        <v>0</v>
      </c>
      <c r="J21" s="5" t="s">
        <v>8</v>
      </c>
      <c r="K21" s="23">
        <f>SUM(L21+N21+M21+O21+P21)</f>
        <v>6610.1914999999999</v>
      </c>
      <c r="L21" s="23">
        <v>6610.1914999999999</v>
      </c>
      <c r="M21" s="23">
        <v>0</v>
      </c>
      <c r="N21" s="23">
        <v>0</v>
      </c>
      <c r="O21" s="23">
        <v>0</v>
      </c>
      <c r="P21" s="23">
        <v>0</v>
      </c>
      <c r="Q21" s="7"/>
      <c r="R21" s="14" t="s">
        <v>5</v>
      </c>
    </row>
    <row r="22" spans="1:18" s="2" customFormat="1" ht="64.5" customHeight="1" x14ac:dyDescent="0.25">
      <c r="A22" s="10" t="s">
        <v>34</v>
      </c>
      <c r="B22" s="17" t="s">
        <v>45</v>
      </c>
      <c r="C22" s="13" t="s">
        <v>15</v>
      </c>
      <c r="D22" s="13" t="s">
        <v>35</v>
      </c>
      <c r="E22" s="13" t="s">
        <v>37</v>
      </c>
      <c r="F22" s="4">
        <v>2023</v>
      </c>
      <c r="G22" s="4"/>
      <c r="H22" s="4"/>
      <c r="I22" s="20">
        <v>0</v>
      </c>
      <c r="J22" s="5" t="s">
        <v>8</v>
      </c>
      <c r="K22" s="23">
        <f>SUM(L22+M22+N22+O22+P22)</f>
        <v>27358.598709999998</v>
      </c>
      <c r="L22" s="23">
        <v>4.2999999999999999E-4</v>
      </c>
      <c r="M22" s="23">
        <v>27358.598279999998</v>
      </c>
      <c r="N22" s="23">
        <v>0</v>
      </c>
      <c r="O22" s="23">
        <v>0</v>
      </c>
      <c r="P22" s="23">
        <v>0</v>
      </c>
      <c r="Q22" s="7"/>
      <c r="R22" s="14" t="s">
        <v>5</v>
      </c>
    </row>
    <row r="23" spans="1:18" ht="90" hidden="1" customHeight="1" x14ac:dyDescent="0.25">
      <c r="A23" s="8"/>
      <c r="B23" s="24"/>
      <c r="C23" s="8"/>
      <c r="D23" s="8"/>
      <c r="E23" s="8"/>
      <c r="F23" s="25"/>
      <c r="G23" s="25"/>
      <c r="H23" s="25"/>
      <c r="I23" s="26"/>
      <c r="J23" s="27"/>
      <c r="K23" s="28"/>
      <c r="L23" s="29"/>
      <c r="M23" s="28"/>
      <c r="N23" s="28"/>
      <c r="O23" s="28"/>
      <c r="P23" s="29"/>
      <c r="Q23" s="29"/>
      <c r="R23" s="29" t="s">
        <v>11</v>
      </c>
    </row>
    <row r="24" spans="1:18" ht="25.5" customHeight="1" x14ac:dyDescent="0.25">
      <c r="A24" s="50"/>
      <c r="B24" s="53" t="s">
        <v>47</v>
      </c>
      <c r="C24" s="50"/>
      <c r="D24" s="50"/>
      <c r="E24" s="50"/>
      <c r="F24" s="46"/>
      <c r="G24" s="46"/>
      <c r="H24" s="46"/>
      <c r="I24" s="48"/>
      <c r="J24" s="5" t="s">
        <v>3</v>
      </c>
      <c r="K24" s="23">
        <f t="shared" ref="K24:P24" si="1">SUM(K26+K25)</f>
        <v>1098431.959</v>
      </c>
      <c r="L24" s="23">
        <f t="shared" si="1"/>
        <v>644090.30599999998</v>
      </c>
      <c r="M24" s="23">
        <f t="shared" si="1"/>
        <v>454341.65299999999</v>
      </c>
      <c r="N24" s="23">
        <f t="shared" si="1"/>
        <v>0</v>
      </c>
      <c r="O24" s="23">
        <f t="shared" si="1"/>
        <v>0</v>
      </c>
      <c r="P24" s="23">
        <f t="shared" si="1"/>
        <v>0</v>
      </c>
      <c r="Q24" s="7"/>
      <c r="R24" s="63" t="s">
        <v>49</v>
      </c>
    </row>
    <row r="25" spans="1:18" ht="33.75" customHeight="1" x14ac:dyDescent="0.25">
      <c r="A25" s="51"/>
      <c r="B25" s="53"/>
      <c r="C25" s="51"/>
      <c r="D25" s="51"/>
      <c r="E25" s="51"/>
      <c r="F25" s="80"/>
      <c r="G25" s="80"/>
      <c r="H25" s="80"/>
      <c r="I25" s="66"/>
      <c r="J25" s="5" t="s">
        <v>7</v>
      </c>
      <c r="K25" s="23">
        <f>SUM(K28)</f>
        <v>1043510.3589999999</v>
      </c>
      <c r="L25" s="28">
        <v>611885.78899999999</v>
      </c>
      <c r="M25" s="23">
        <v>431624.57</v>
      </c>
      <c r="N25" s="23">
        <v>0</v>
      </c>
      <c r="O25" s="23">
        <v>0</v>
      </c>
      <c r="P25" s="23">
        <v>0</v>
      </c>
      <c r="Q25" s="7"/>
      <c r="R25" s="64"/>
    </row>
    <row r="26" spans="1:18" ht="44.25" customHeight="1" x14ac:dyDescent="0.25">
      <c r="A26" s="52"/>
      <c r="B26" s="54"/>
      <c r="C26" s="52"/>
      <c r="D26" s="52"/>
      <c r="E26" s="52"/>
      <c r="F26" s="47"/>
      <c r="G26" s="47"/>
      <c r="H26" s="47"/>
      <c r="I26" s="49"/>
      <c r="J26" s="5" t="s">
        <v>8</v>
      </c>
      <c r="K26" s="23">
        <f>SUM(K29)</f>
        <v>54921.599999999999</v>
      </c>
      <c r="L26" s="23">
        <v>32204.517</v>
      </c>
      <c r="M26" s="23">
        <v>22717.082999999999</v>
      </c>
      <c r="N26" s="23">
        <v>0</v>
      </c>
      <c r="O26" s="23">
        <v>0</v>
      </c>
      <c r="P26" s="23">
        <v>0</v>
      </c>
      <c r="Q26" s="7"/>
      <c r="R26" s="65"/>
    </row>
    <row r="27" spans="1:18" ht="63.75" customHeight="1" x14ac:dyDescent="0.25">
      <c r="A27" s="50"/>
      <c r="B27" s="70" t="s">
        <v>50</v>
      </c>
      <c r="C27" s="50" t="s">
        <v>15</v>
      </c>
      <c r="D27" s="50" t="s">
        <v>33</v>
      </c>
      <c r="E27" s="50" t="s">
        <v>37</v>
      </c>
      <c r="F27" s="46" t="s">
        <v>48</v>
      </c>
      <c r="G27" s="46"/>
      <c r="H27" s="46" t="s">
        <v>15</v>
      </c>
      <c r="I27" s="48"/>
      <c r="J27" s="5" t="s">
        <v>3</v>
      </c>
      <c r="K27" s="23">
        <f t="shared" ref="K27:P27" si="2">SUM(K28+K29)</f>
        <v>1098431.959</v>
      </c>
      <c r="L27" s="23">
        <f t="shared" si="2"/>
        <v>644090.30599999998</v>
      </c>
      <c r="M27" s="23">
        <f t="shared" si="2"/>
        <v>454341.65299999999</v>
      </c>
      <c r="N27" s="23">
        <f t="shared" si="2"/>
        <v>0</v>
      </c>
      <c r="O27" s="23">
        <f t="shared" si="2"/>
        <v>0</v>
      </c>
      <c r="P27" s="7">
        <f t="shared" si="2"/>
        <v>0</v>
      </c>
      <c r="Q27" s="7"/>
      <c r="R27" s="63" t="s">
        <v>5</v>
      </c>
    </row>
    <row r="28" spans="1:18" ht="63.75" customHeight="1" x14ac:dyDescent="0.25">
      <c r="A28" s="51"/>
      <c r="B28" s="71"/>
      <c r="C28" s="51"/>
      <c r="D28" s="51"/>
      <c r="E28" s="51"/>
      <c r="F28" s="80"/>
      <c r="G28" s="80"/>
      <c r="H28" s="80"/>
      <c r="I28" s="66"/>
      <c r="J28" s="5" t="s">
        <v>7</v>
      </c>
      <c r="K28" s="23">
        <f>SUM(L28+M28+N28+O28+P28)</f>
        <v>1043510.3589999999</v>
      </c>
      <c r="L28" s="23">
        <v>611885.78899999999</v>
      </c>
      <c r="M28" s="23">
        <v>431624.57</v>
      </c>
      <c r="N28" s="23">
        <v>0</v>
      </c>
      <c r="O28" s="23">
        <v>0</v>
      </c>
      <c r="P28" s="23">
        <v>0</v>
      </c>
      <c r="Q28" s="7"/>
      <c r="R28" s="64"/>
    </row>
    <row r="29" spans="1:18" ht="63.75" customHeight="1" x14ac:dyDescent="0.25">
      <c r="A29" s="52"/>
      <c r="B29" s="72"/>
      <c r="C29" s="52"/>
      <c r="D29" s="52"/>
      <c r="E29" s="52"/>
      <c r="F29" s="47"/>
      <c r="G29" s="47"/>
      <c r="H29" s="47"/>
      <c r="I29" s="49"/>
      <c r="J29" s="5" t="s">
        <v>8</v>
      </c>
      <c r="K29" s="23">
        <f>SUM(L29+M29+N29+O29+P29)</f>
        <v>54921.599999999999</v>
      </c>
      <c r="L29" s="23">
        <v>32204.517</v>
      </c>
      <c r="M29" s="23">
        <v>22717.082999999999</v>
      </c>
      <c r="N29" s="23">
        <v>0</v>
      </c>
      <c r="O29" s="23">
        <v>0</v>
      </c>
      <c r="P29" s="23">
        <v>0</v>
      </c>
      <c r="Q29" s="7"/>
      <c r="R29" s="65"/>
    </row>
    <row r="30" spans="1:18" ht="15.75" x14ac:dyDescent="0.25">
      <c r="A30" s="8"/>
      <c r="B30" s="24"/>
      <c r="C30" s="8"/>
      <c r="D30" s="8"/>
      <c r="E30" s="8"/>
      <c r="F30" s="25"/>
      <c r="G30" s="25"/>
      <c r="H30" s="25"/>
      <c r="I30" s="26"/>
      <c r="J30" s="27"/>
      <c r="K30" s="28"/>
      <c r="L30" s="29"/>
      <c r="M30" s="28"/>
      <c r="N30" s="28"/>
      <c r="O30" s="28"/>
      <c r="P30" s="29"/>
      <c r="Q30" s="29"/>
      <c r="R30" s="1" t="s">
        <v>46</v>
      </c>
    </row>
    <row r="31" spans="1:18" ht="33" customHeight="1" x14ac:dyDescent="0.3">
      <c r="A31" s="30" t="s">
        <v>10</v>
      </c>
      <c r="L31" s="31" t="s">
        <v>6</v>
      </c>
    </row>
    <row r="32" spans="1:18" ht="40.5" customHeight="1" x14ac:dyDescent="0.25"/>
  </sheetData>
  <mergeCells count="85">
    <mergeCell ref="G27:G29"/>
    <mergeCell ref="H27:H29"/>
    <mergeCell ref="I27:I29"/>
    <mergeCell ref="R24:R26"/>
    <mergeCell ref="R27:R29"/>
    <mergeCell ref="I24:I26"/>
    <mergeCell ref="G24:G26"/>
    <mergeCell ref="H24:H26"/>
    <mergeCell ref="E19:E20"/>
    <mergeCell ref="F19:F20"/>
    <mergeCell ref="A27:A29"/>
    <mergeCell ref="B27:B29"/>
    <mergeCell ref="C27:C29"/>
    <mergeCell ref="D27:D29"/>
    <mergeCell ref="E27:E29"/>
    <mergeCell ref="F27:F29"/>
    <mergeCell ref="F24:F26"/>
    <mergeCell ref="M1:R1"/>
    <mergeCell ref="A2:R2"/>
    <mergeCell ref="R3:R4"/>
    <mergeCell ref="A3:A4"/>
    <mergeCell ref="B3:B4"/>
    <mergeCell ref="J3:J4"/>
    <mergeCell ref="Q3:Q4"/>
    <mergeCell ref="K3:P3"/>
    <mergeCell ref="C3:C4"/>
    <mergeCell ref="I3:I4"/>
    <mergeCell ref="H3:H4"/>
    <mergeCell ref="D3:D4"/>
    <mergeCell ref="E3:E4"/>
    <mergeCell ref="G3:G4"/>
    <mergeCell ref="F8:F10"/>
    <mergeCell ref="G8:G10"/>
    <mergeCell ref="B6:R6"/>
    <mergeCell ref="A7:R7"/>
    <mergeCell ref="F3:F4"/>
    <mergeCell ref="R8:R10"/>
    <mergeCell ref="A11:A13"/>
    <mergeCell ref="A8:A10"/>
    <mergeCell ref="I8:I10"/>
    <mergeCell ref="B8:B10"/>
    <mergeCell ref="A14:A16"/>
    <mergeCell ref="B14:B16"/>
    <mergeCell ref="C14:C16"/>
    <mergeCell ref="H14:H15"/>
    <mergeCell ref="F14:F15"/>
    <mergeCell ref="D14:D16"/>
    <mergeCell ref="B11:B13"/>
    <mergeCell ref="C11:C13"/>
    <mergeCell ref="F11:F13"/>
    <mergeCell ref="G11:G13"/>
    <mergeCell ref="D11:D13"/>
    <mergeCell ref="E11:E13"/>
    <mergeCell ref="H11:H13"/>
    <mergeCell ref="R11:R13"/>
    <mergeCell ref="I11:I13"/>
    <mergeCell ref="R14:R16"/>
    <mergeCell ref="P19:P20"/>
    <mergeCell ref="Q19:Q20"/>
    <mergeCell ref="R19:R20"/>
    <mergeCell ref="K19:K20"/>
    <mergeCell ref="H19:H20"/>
    <mergeCell ref="I19:I20"/>
    <mergeCell ref="R17:R18"/>
    <mergeCell ref="J19:J20"/>
    <mergeCell ref="L19:L20"/>
    <mergeCell ref="M19:M20"/>
    <mergeCell ref="N19:N20"/>
    <mergeCell ref="O19:O20"/>
    <mergeCell ref="F17:F18"/>
    <mergeCell ref="G17:G18"/>
    <mergeCell ref="I17:I18"/>
    <mergeCell ref="A24:A26"/>
    <mergeCell ref="B24:B26"/>
    <mergeCell ref="C24:C26"/>
    <mergeCell ref="D24:D26"/>
    <mergeCell ref="E24:E26"/>
    <mergeCell ref="A17:A18"/>
    <mergeCell ref="B17:B18"/>
    <mergeCell ref="C17:C18"/>
    <mergeCell ref="B19:B20"/>
    <mergeCell ref="G19:G20"/>
    <mergeCell ref="A19:A20"/>
    <mergeCell ref="C19:C20"/>
    <mergeCell ref="D19:D20"/>
  </mergeCells>
  <pageMargins left="0.23622047244094491" right="0.23622047244094491" top="0.74803149606299213" bottom="0.74803149606299213" header="0.31496062992125984" footer="0.31496062992125984"/>
  <pageSetup paperSize="9" scale="46" fitToHeight="0" orientation="landscape" r:id="rId1"/>
  <headerFooter differentFirst="1">
    <oddHeader>&amp;C2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5"/>
  <sheetViews>
    <sheetView tabSelected="1" topLeftCell="A29" zoomScale="80" zoomScaleNormal="80" zoomScaleSheetLayoutView="90" workbookViewId="0">
      <selection activeCell="M33" sqref="M33"/>
    </sheetView>
  </sheetViews>
  <sheetFormatPr defaultRowHeight="15" x14ac:dyDescent="0.25"/>
  <cols>
    <col min="1" max="1" width="5.42578125" customWidth="1"/>
    <col min="2" max="2" width="45" customWidth="1"/>
    <col min="3" max="5" width="15.7109375" customWidth="1"/>
    <col min="6" max="6" width="19.140625" customWidth="1"/>
    <col min="7" max="7" width="15" customWidth="1"/>
    <col min="8" max="8" width="19.28515625" customWidth="1"/>
    <col min="9" max="9" width="18.7109375" customWidth="1"/>
    <col min="10" max="10" width="25.85546875" customWidth="1"/>
    <col min="11" max="11" width="17" customWidth="1"/>
    <col min="12" max="12" width="16.42578125" style="32" customWidth="1"/>
    <col min="13" max="13" width="15.7109375" style="32" customWidth="1"/>
    <col min="14" max="14" width="14" style="32" customWidth="1"/>
    <col min="15" max="15" width="14.5703125" customWidth="1"/>
    <col min="16" max="16" width="13.140625" customWidth="1"/>
    <col min="17" max="17" width="15" customWidth="1"/>
    <col min="18" max="18" width="15.85546875" customWidth="1"/>
  </cols>
  <sheetData>
    <row r="1" spans="1:18" ht="84.75" customHeight="1" x14ac:dyDescent="0.25">
      <c r="L1" s="32" t="s">
        <v>9</v>
      </c>
      <c r="M1" s="85" t="s">
        <v>88</v>
      </c>
      <c r="N1" s="85"/>
      <c r="O1" s="85"/>
      <c r="P1" s="85"/>
      <c r="Q1" s="85"/>
      <c r="R1" s="85"/>
    </row>
    <row r="2" spans="1:18" ht="49.5" customHeight="1" x14ac:dyDescent="0.25">
      <c r="A2" s="86" t="s">
        <v>74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30.75" customHeight="1" x14ac:dyDescent="0.25">
      <c r="A3" s="87" t="s">
        <v>0</v>
      </c>
      <c r="B3" s="87" t="s">
        <v>24</v>
      </c>
      <c r="C3" s="87" t="s">
        <v>17</v>
      </c>
      <c r="D3" s="46" t="s">
        <v>25</v>
      </c>
      <c r="E3" s="46" t="s">
        <v>26</v>
      </c>
      <c r="F3" s="84" t="s">
        <v>27</v>
      </c>
      <c r="G3" s="87" t="s">
        <v>28</v>
      </c>
      <c r="H3" s="46" t="s">
        <v>29</v>
      </c>
      <c r="I3" s="84" t="s">
        <v>75</v>
      </c>
      <c r="J3" s="87" t="s">
        <v>30</v>
      </c>
      <c r="K3" s="87" t="s">
        <v>1</v>
      </c>
      <c r="L3" s="87"/>
      <c r="M3" s="87"/>
      <c r="N3" s="87"/>
      <c r="O3" s="87"/>
      <c r="P3" s="87"/>
      <c r="Q3" s="87" t="s">
        <v>31</v>
      </c>
      <c r="R3" s="87" t="s">
        <v>4</v>
      </c>
    </row>
    <row r="4" spans="1:18" ht="133.5" customHeight="1" x14ac:dyDescent="0.25">
      <c r="A4" s="87"/>
      <c r="B4" s="87"/>
      <c r="C4" s="87"/>
      <c r="D4" s="47"/>
      <c r="E4" s="47"/>
      <c r="F4" s="84"/>
      <c r="G4" s="87"/>
      <c r="H4" s="47"/>
      <c r="I4" s="84"/>
      <c r="J4" s="87"/>
      <c r="K4" s="3" t="s">
        <v>2</v>
      </c>
      <c r="L4" s="33">
        <v>2026</v>
      </c>
      <c r="M4" s="33">
        <v>2027</v>
      </c>
      <c r="N4" s="33">
        <v>2028</v>
      </c>
      <c r="O4" s="3">
        <v>2029</v>
      </c>
      <c r="P4" s="3">
        <v>2030</v>
      </c>
      <c r="Q4" s="88"/>
      <c r="R4" s="87"/>
    </row>
    <row r="5" spans="1:18" ht="19.5" customHeight="1" x14ac:dyDescent="0.25">
      <c r="A5" s="3">
        <v>1</v>
      </c>
      <c r="B5" s="3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3">
        <v>10</v>
      </c>
      <c r="K5" s="3">
        <v>11</v>
      </c>
      <c r="L5" s="33">
        <v>12</v>
      </c>
      <c r="M5" s="33">
        <v>13</v>
      </c>
      <c r="N5" s="33">
        <v>14</v>
      </c>
      <c r="O5" s="3">
        <v>15</v>
      </c>
      <c r="P5" s="3">
        <v>16</v>
      </c>
      <c r="Q5" s="4">
        <v>17</v>
      </c>
      <c r="R5" s="3">
        <v>18</v>
      </c>
    </row>
    <row r="6" spans="1:18" ht="39" customHeight="1" x14ac:dyDescent="0.25">
      <c r="A6" s="9"/>
      <c r="B6" s="81" t="s">
        <v>40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s="2" customFormat="1" ht="30.75" customHeight="1" x14ac:dyDescent="0.25">
      <c r="A7" s="83" t="s">
        <v>41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2"/>
    </row>
    <row r="8" spans="1:18" s="2" customFormat="1" ht="18" customHeight="1" x14ac:dyDescent="0.25">
      <c r="A8" s="69">
        <v>1</v>
      </c>
      <c r="B8" s="70" t="s">
        <v>70</v>
      </c>
      <c r="C8" s="50"/>
      <c r="D8" s="50"/>
      <c r="E8" s="50"/>
      <c r="F8" s="46"/>
      <c r="G8" s="46"/>
      <c r="H8" s="46"/>
      <c r="I8" s="48"/>
      <c r="J8" s="5" t="s">
        <v>3</v>
      </c>
      <c r="K8" s="22">
        <f t="shared" ref="K8:K12" si="0">SUM(L8:P8)</f>
        <v>323578.995</v>
      </c>
      <c r="L8" s="45">
        <f>SUM(L10+L9)</f>
        <v>323578.995</v>
      </c>
      <c r="M8" s="34">
        <f>SUM(M10+M9)</f>
        <v>0</v>
      </c>
      <c r="N8" s="34">
        <f>SUM(N10,N9)</f>
        <v>0</v>
      </c>
      <c r="O8" s="34">
        <f t="shared" ref="O8:P8" si="1">SUM(O10,O9)</f>
        <v>0</v>
      </c>
      <c r="P8" s="34">
        <f t="shared" si="1"/>
        <v>0</v>
      </c>
      <c r="Q8" s="3"/>
      <c r="R8" s="63" t="s">
        <v>5</v>
      </c>
    </row>
    <row r="9" spans="1:18" s="2" customFormat="1" ht="30" x14ac:dyDescent="0.25">
      <c r="A9" s="69"/>
      <c r="B9" s="71"/>
      <c r="C9" s="97"/>
      <c r="D9" s="97"/>
      <c r="E9" s="97"/>
      <c r="F9" s="80"/>
      <c r="G9" s="80"/>
      <c r="H9" s="95"/>
      <c r="I9" s="66"/>
      <c r="J9" s="5" t="s">
        <v>7</v>
      </c>
      <c r="K9" s="23">
        <f t="shared" si="0"/>
        <v>287176.35499999998</v>
      </c>
      <c r="L9" s="40">
        <f>L12</f>
        <v>287176.35499999998</v>
      </c>
      <c r="M9" s="35">
        <f t="shared" ref="M9:P9" si="2">M12</f>
        <v>0</v>
      </c>
      <c r="N9" s="35">
        <f t="shared" si="2"/>
        <v>0</v>
      </c>
      <c r="O9" s="35">
        <f t="shared" si="2"/>
        <v>0</v>
      </c>
      <c r="P9" s="35">
        <f t="shared" si="2"/>
        <v>0</v>
      </c>
      <c r="Q9" s="3"/>
      <c r="R9" s="64"/>
    </row>
    <row r="10" spans="1:18" s="2" customFormat="1" ht="45" x14ac:dyDescent="0.25">
      <c r="A10" s="69"/>
      <c r="B10" s="72"/>
      <c r="C10" s="98"/>
      <c r="D10" s="98"/>
      <c r="E10" s="98"/>
      <c r="F10" s="47"/>
      <c r="G10" s="47"/>
      <c r="H10" s="96"/>
      <c r="I10" s="49"/>
      <c r="J10" s="5" t="s">
        <v>8</v>
      </c>
      <c r="K10" s="23">
        <f t="shared" si="0"/>
        <v>36402.639999999999</v>
      </c>
      <c r="L10" s="40">
        <f>L13</f>
        <v>36402.639999999999</v>
      </c>
      <c r="M10" s="35">
        <f t="shared" ref="M10:P10" si="3">M13</f>
        <v>0</v>
      </c>
      <c r="N10" s="35">
        <f t="shared" si="3"/>
        <v>0</v>
      </c>
      <c r="O10" s="35">
        <f t="shared" si="3"/>
        <v>0</v>
      </c>
      <c r="P10" s="35">
        <f t="shared" si="3"/>
        <v>0</v>
      </c>
      <c r="Q10" s="3"/>
      <c r="R10" s="65"/>
    </row>
    <row r="11" spans="1:18" s="2" customFormat="1" ht="18.75" customHeight="1" x14ac:dyDescent="0.25">
      <c r="A11" s="55" t="s">
        <v>13</v>
      </c>
      <c r="B11" s="70" t="s">
        <v>71</v>
      </c>
      <c r="C11" s="50" t="s">
        <v>19</v>
      </c>
      <c r="D11" s="50" t="s">
        <v>32</v>
      </c>
      <c r="E11" s="50" t="s">
        <v>38</v>
      </c>
      <c r="F11" s="50" t="s">
        <v>54</v>
      </c>
      <c r="G11" s="104">
        <v>45289</v>
      </c>
      <c r="H11" s="60">
        <v>1732294.75666</v>
      </c>
      <c r="I11" s="60">
        <v>1408715.7736599999</v>
      </c>
      <c r="J11" s="6" t="s">
        <v>3</v>
      </c>
      <c r="K11" s="23">
        <f>SUM(L11:P11)</f>
        <v>323578.995</v>
      </c>
      <c r="L11" s="40">
        <f>SUM(L12+L13)</f>
        <v>323578.995</v>
      </c>
      <c r="M11" s="35">
        <v>0</v>
      </c>
      <c r="N11" s="35">
        <f>SUM(N13,N12)</f>
        <v>0</v>
      </c>
      <c r="O11" s="35">
        <v>0</v>
      </c>
      <c r="P11" s="35">
        <f t="shared" ref="P11" si="4">SUM(P13,P12)</f>
        <v>0</v>
      </c>
      <c r="Q11" s="7"/>
      <c r="R11" s="63" t="s">
        <v>5</v>
      </c>
    </row>
    <row r="12" spans="1:18" s="2" customFormat="1" ht="30" x14ac:dyDescent="0.25">
      <c r="A12" s="55"/>
      <c r="B12" s="71"/>
      <c r="C12" s="51"/>
      <c r="D12" s="51"/>
      <c r="E12" s="51"/>
      <c r="F12" s="51"/>
      <c r="G12" s="105"/>
      <c r="H12" s="61"/>
      <c r="I12" s="61"/>
      <c r="J12" s="6" t="s">
        <v>7</v>
      </c>
      <c r="K12" s="23">
        <f t="shared" si="0"/>
        <v>287176.35499999998</v>
      </c>
      <c r="L12" s="40">
        <v>287176.35499999998</v>
      </c>
      <c r="M12" s="35">
        <v>0</v>
      </c>
      <c r="N12" s="35">
        <v>0</v>
      </c>
      <c r="O12" s="23">
        <v>0</v>
      </c>
      <c r="P12" s="23">
        <v>0</v>
      </c>
      <c r="Q12" s="7"/>
      <c r="R12" s="64"/>
    </row>
    <row r="13" spans="1:18" s="2" customFormat="1" ht="45" x14ac:dyDescent="0.25">
      <c r="A13" s="55"/>
      <c r="B13" s="72"/>
      <c r="C13" s="52"/>
      <c r="D13" s="52"/>
      <c r="E13" s="52"/>
      <c r="F13" s="52"/>
      <c r="G13" s="106"/>
      <c r="H13" s="62"/>
      <c r="I13" s="62"/>
      <c r="J13" s="5" t="s">
        <v>8</v>
      </c>
      <c r="K13" s="23">
        <f>SUM(L13:P13)</f>
        <v>36402.639999999999</v>
      </c>
      <c r="L13" s="40">
        <v>36402.639999999999</v>
      </c>
      <c r="M13" s="35">
        <v>0</v>
      </c>
      <c r="N13" s="35">
        <v>0</v>
      </c>
      <c r="O13" s="23">
        <v>0</v>
      </c>
      <c r="P13" s="23">
        <v>0</v>
      </c>
      <c r="Q13" s="7"/>
      <c r="R13" s="65"/>
    </row>
    <row r="14" spans="1:18" ht="25.5" customHeight="1" x14ac:dyDescent="0.25">
      <c r="A14" s="50">
        <v>2</v>
      </c>
      <c r="B14" s="53" t="s">
        <v>55</v>
      </c>
      <c r="C14" s="50"/>
      <c r="D14" s="50"/>
      <c r="E14" s="50"/>
      <c r="F14" s="46"/>
      <c r="G14" s="46"/>
      <c r="H14" s="46"/>
      <c r="I14" s="48"/>
      <c r="J14" s="5" t="s">
        <v>3</v>
      </c>
      <c r="K14" s="23">
        <f>SUM(L14:P14)</f>
        <v>0</v>
      </c>
      <c r="L14" s="40">
        <f>SUM(L16+L15)</f>
        <v>0</v>
      </c>
      <c r="M14" s="35">
        <f>SUM(M16+M15)</f>
        <v>0</v>
      </c>
      <c r="N14" s="35">
        <f>SUM(N16+N15)</f>
        <v>0</v>
      </c>
      <c r="O14" s="23">
        <f>SUM(O16+O15)</f>
        <v>0</v>
      </c>
      <c r="P14" s="23">
        <f t="shared" ref="P14" si="5">SUM(P16+P15)</f>
        <v>0</v>
      </c>
      <c r="Q14" s="7"/>
      <c r="R14" s="63" t="s">
        <v>49</v>
      </c>
    </row>
    <row r="15" spans="1:18" ht="33.75" customHeight="1" x14ac:dyDescent="0.25">
      <c r="A15" s="51"/>
      <c r="B15" s="53"/>
      <c r="C15" s="51"/>
      <c r="D15" s="51"/>
      <c r="E15" s="51"/>
      <c r="F15" s="80"/>
      <c r="G15" s="80"/>
      <c r="H15" s="80"/>
      <c r="I15" s="66"/>
      <c r="J15" s="5" t="s">
        <v>7</v>
      </c>
      <c r="K15" s="23">
        <f>SUM(L15:P15)</f>
        <v>0</v>
      </c>
      <c r="L15" s="44">
        <f>L18</f>
        <v>0</v>
      </c>
      <c r="M15" s="35">
        <f>SUM(M18)</f>
        <v>0</v>
      </c>
      <c r="N15" s="35">
        <f>SUM(N18)</f>
        <v>0</v>
      </c>
      <c r="O15" s="23">
        <f>SUM(O18)</f>
        <v>0</v>
      </c>
      <c r="P15" s="23">
        <v>0</v>
      </c>
      <c r="Q15" s="7"/>
      <c r="R15" s="64"/>
    </row>
    <row r="16" spans="1:18" ht="44.25" customHeight="1" x14ac:dyDescent="0.25">
      <c r="A16" s="52"/>
      <c r="B16" s="54"/>
      <c r="C16" s="52"/>
      <c r="D16" s="52"/>
      <c r="E16" s="52"/>
      <c r="F16" s="47"/>
      <c r="G16" s="47"/>
      <c r="H16" s="47"/>
      <c r="I16" s="49"/>
      <c r="J16" s="5" t="s">
        <v>8</v>
      </c>
      <c r="K16" s="23">
        <f>SUM(L16:P16)</f>
        <v>0</v>
      </c>
      <c r="L16" s="40">
        <f>L19</f>
        <v>0</v>
      </c>
      <c r="M16" s="35">
        <f>M19</f>
        <v>0</v>
      </c>
      <c r="N16" s="35">
        <f>SUM(N19)</f>
        <v>0</v>
      </c>
      <c r="O16" s="23">
        <f>SUM(O19)</f>
        <v>0</v>
      </c>
      <c r="P16" s="23">
        <v>0</v>
      </c>
      <c r="Q16" s="7"/>
      <c r="R16" s="65"/>
    </row>
    <row r="17" spans="1:18" ht="24.75" customHeight="1" x14ac:dyDescent="0.25">
      <c r="A17" s="58" t="s">
        <v>20</v>
      </c>
      <c r="B17" s="70" t="s">
        <v>72</v>
      </c>
      <c r="C17" s="50"/>
      <c r="D17" s="50" t="s">
        <v>33</v>
      </c>
      <c r="E17" s="50" t="s">
        <v>38</v>
      </c>
      <c r="F17" s="67" t="s">
        <v>58</v>
      </c>
      <c r="G17" s="46"/>
      <c r="H17" s="50" t="s">
        <v>15</v>
      </c>
      <c r="I17" s="48">
        <v>0</v>
      </c>
      <c r="J17" s="5" t="s">
        <v>3</v>
      </c>
      <c r="K17" s="23">
        <f>SUM(L17:P17)</f>
        <v>0</v>
      </c>
      <c r="L17" s="40">
        <f t="shared" ref="L17:P17" si="6">SUM(L18+L19)</f>
        <v>0</v>
      </c>
      <c r="M17" s="35">
        <f t="shared" si="6"/>
        <v>0</v>
      </c>
      <c r="N17" s="35">
        <f>SUM(N18:N19)</f>
        <v>0</v>
      </c>
      <c r="O17" s="23">
        <f t="shared" si="6"/>
        <v>0</v>
      </c>
      <c r="P17" s="23">
        <f t="shared" si="6"/>
        <v>0</v>
      </c>
      <c r="Q17" s="7"/>
      <c r="R17" s="63" t="s">
        <v>5</v>
      </c>
    </row>
    <row r="18" spans="1:18" ht="34.5" customHeight="1" x14ac:dyDescent="0.25">
      <c r="A18" s="73"/>
      <c r="B18" s="71"/>
      <c r="C18" s="51"/>
      <c r="D18" s="51"/>
      <c r="E18" s="51"/>
      <c r="F18" s="107"/>
      <c r="G18" s="80"/>
      <c r="H18" s="51"/>
      <c r="I18" s="66"/>
      <c r="J18" s="5" t="s">
        <v>7</v>
      </c>
      <c r="K18" s="23">
        <f>SUM(L18+M18+N18+O18+P18)</f>
        <v>0</v>
      </c>
      <c r="L18" s="40">
        <v>0</v>
      </c>
      <c r="M18" s="35">
        <v>0</v>
      </c>
      <c r="N18" s="35">
        <v>0</v>
      </c>
      <c r="O18" s="23">
        <v>0</v>
      </c>
      <c r="P18" s="23">
        <v>0</v>
      </c>
      <c r="Q18" s="7"/>
      <c r="R18" s="64"/>
    </row>
    <row r="19" spans="1:18" ht="49.5" customHeight="1" x14ac:dyDescent="0.25">
      <c r="A19" s="59"/>
      <c r="B19" s="72"/>
      <c r="C19" s="52"/>
      <c r="D19" s="52"/>
      <c r="E19" s="52"/>
      <c r="F19" s="108"/>
      <c r="G19" s="47"/>
      <c r="H19" s="52"/>
      <c r="I19" s="49"/>
      <c r="J19" s="5" t="s">
        <v>8</v>
      </c>
      <c r="K19" s="23">
        <f>SUM(L19+M19+N19+O19+P19)</f>
        <v>0</v>
      </c>
      <c r="L19" s="40">
        <v>0</v>
      </c>
      <c r="M19" s="36">
        <v>0</v>
      </c>
      <c r="N19" s="36">
        <v>0</v>
      </c>
      <c r="O19" s="23">
        <v>0</v>
      </c>
      <c r="P19" s="23">
        <v>0</v>
      </c>
      <c r="Q19" s="7"/>
      <c r="R19" s="65"/>
    </row>
    <row r="20" spans="1:18" ht="27" customHeight="1" x14ac:dyDescent="0.25">
      <c r="A20" s="55" t="s">
        <v>76</v>
      </c>
      <c r="B20" s="90" t="s">
        <v>84</v>
      </c>
      <c r="C20" s="50"/>
      <c r="D20" s="50"/>
      <c r="E20" s="50"/>
      <c r="F20" s="46"/>
      <c r="G20" s="46"/>
      <c r="H20" s="46"/>
      <c r="I20" s="48"/>
      <c r="J20" s="5" t="s">
        <v>3</v>
      </c>
      <c r="K20" s="23">
        <f t="shared" ref="K20:K26" si="7">SUM(L20:P20)</f>
        <v>690738.48872000002</v>
      </c>
      <c r="L20" s="40">
        <f>SUM(L21:L22)</f>
        <v>690738.48872000002</v>
      </c>
      <c r="M20" s="40">
        <f>SUM(M21:M22)</f>
        <v>0</v>
      </c>
      <c r="N20" s="40">
        <f t="shared" ref="N20:P20" si="8">SUM(N21:N22)</f>
        <v>0</v>
      </c>
      <c r="O20" s="40">
        <f t="shared" si="8"/>
        <v>0</v>
      </c>
      <c r="P20" s="40">
        <f t="shared" si="8"/>
        <v>0</v>
      </c>
      <c r="Q20" s="7"/>
      <c r="R20" s="63" t="s">
        <v>49</v>
      </c>
    </row>
    <row r="21" spans="1:18" ht="34.5" customHeight="1" x14ac:dyDescent="0.25">
      <c r="A21" s="89"/>
      <c r="B21" s="111"/>
      <c r="C21" s="51"/>
      <c r="D21" s="51"/>
      <c r="E21" s="51"/>
      <c r="F21" s="80"/>
      <c r="G21" s="80"/>
      <c r="H21" s="80"/>
      <c r="I21" s="66"/>
      <c r="J21" s="5" t="s">
        <v>7</v>
      </c>
      <c r="K21" s="23">
        <f t="shared" si="7"/>
        <v>0</v>
      </c>
      <c r="L21" s="40">
        <f>L24</f>
        <v>0</v>
      </c>
      <c r="M21" s="40">
        <f t="shared" ref="M21:P21" si="9">M24</f>
        <v>0</v>
      </c>
      <c r="N21" s="40">
        <f>N24</f>
        <v>0</v>
      </c>
      <c r="O21" s="40">
        <f t="shared" si="9"/>
        <v>0</v>
      </c>
      <c r="P21" s="40">
        <f t="shared" si="9"/>
        <v>0</v>
      </c>
      <c r="Q21" s="7"/>
      <c r="R21" s="64"/>
    </row>
    <row r="22" spans="1:18" ht="45" customHeight="1" x14ac:dyDescent="0.25">
      <c r="A22" s="89"/>
      <c r="B22" s="111"/>
      <c r="C22" s="52"/>
      <c r="D22" s="52"/>
      <c r="E22" s="52"/>
      <c r="F22" s="47"/>
      <c r="G22" s="47"/>
      <c r="H22" s="47"/>
      <c r="I22" s="49"/>
      <c r="J22" s="5" t="s">
        <v>8</v>
      </c>
      <c r="K22" s="23">
        <f t="shared" si="7"/>
        <v>690738.48872000002</v>
      </c>
      <c r="L22" s="40">
        <f>L25</f>
        <v>690738.48872000002</v>
      </c>
      <c r="M22" s="40">
        <f t="shared" ref="M22:P22" si="10">M25</f>
        <v>0</v>
      </c>
      <c r="N22" s="40">
        <f>N25</f>
        <v>0</v>
      </c>
      <c r="O22" s="40">
        <f t="shared" si="10"/>
        <v>0</v>
      </c>
      <c r="P22" s="40">
        <f t="shared" si="10"/>
        <v>0</v>
      </c>
      <c r="Q22" s="7"/>
      <c r="R22" s="65"/>
    </row>
    <row r="23" spans="1:18" ht="27" customHeight="1" x14ac:dyDescent="0.25">
      <c r="A23" s="58" t="s">
        <v>62</v>
      </c>
      <c r="B23" s="90" t="s">
        <v>85</v>
      </c>
      <c r="C23" s="50" t="s">
        <v>87</v>
      </c>
      <c r="D23" s="50" t="s">
        <v>86</v>
      </c>
      <c r="E23" s="50" t="s">
        <v>89</v>
      </c>
      <c r="F23" s="112">
        <v>2026</v>
      </c>
      <c r="G23" s="115">
        <v>46384</v>
      </c>
      <c r="H23" s="116">
        <v>690738.48872000002</v>
      </c>
      <c r="I23" s="119">
        <v>0</v>
      </c>
      <c r="J23" s="5" t="s">
        <v>3</v>
      </c>
      <c r="K23" s="23">
        <f t="shared" si="7"/>
        <v>690738.48872000002</v>
      </c>
      <c r="L23" s="40">
        <f>SUM(L24:L25)</f>
        <v>690738.48872000002</v>
      </c>
      <c r="M23" s="40">
        <f t="shared" ref="M23:P23" si="11">SUM(M24:M25)</f>
        <v>0</v>
      </c>
      <c r="N23" s="40">
        <f t="shared" si="11"/>
        <v>0</v>
      </c>
      <c r="O23" s="40">
        <f t="shared" si="11"/>
        <v>0</v>
      </c>
      <c r="P23" s="40">
        <f t="shared" si="11"/>
        <v>0</v>
      </c>
      <c r="Q23" s="7"/>
      <c r="R23" s="63" t="s">
        <v>49</v>
      </c>
    </row>
    <row r="24" spans="1:18" ht="34.5" customHeight="1" x14ac:dyDescent="0.25">
      <c r="A24" s="97"/>
      <c r="B24" s="111"/>
      <c r="C24" s="51"/>
      <c r="D24" s="51"/>
      <c r="E24" s="51"/>
      <c r="F24" s="113"/>
      <c r="G24" s="113"/>
      <c r="H24" s="117"/>
      <c r="I24" s="120"/>
      <c r="J24" s="5" t="s">
        <v>7</v>
      </c>
      <c r="K24" s="23">
        <f t="shared" si="7"/>
        <v>0</v>
      </c>
      <c r="L24" s="40">
        <v>0</v>
      </c>
      <c r="M24" s="43">
        <v>0</v>
      </c>
      <c r="N24" s="43">
        <v>0</v>
      </c>
      <c r="O24" s="23">
        <v>0</v>
      </c>
      <c r="P24" s="23">
        <v>0</v>
      </c>
      <c r="Q24" s="7"/>
      <c r="R24" s="64"/>
    </row>
    <row r="25" spans="1:18" ht="45.75" customHeight="1" x14ac:dyDescent="0.25">
      <c r="A25" s="98"/>
      <c r="B25" s="111"/>
      <c r="C25" s="52"/>
      <c r="D25" s="52"/>
      <c r="E25" s="52"/>
      <c r="F25" s="114"/>
      <c r="G25" s="114"/>
      <c r="H25" s="118"/>
      <c r="I25" s="121"/>
      <c r="J25" s="5" t="s">
        <v>8</v>
      </c>
      <c r="K25" s="23">
        <f t="shared" si="7"/>
        <v>690738.48872000002</v>
      </c>
      <c r="L25" s="40">
        <v>690738.48872000002</v>
      </c>
      <c r="M25" s="43">
        <v>0</v>
      </c>
      <c r="N25" s="43">
        <v>0</v>
      </c>
      <c r="O25" s="23">
        <v>0</v>
      </c>
      <c r="P25" s="23">
        <v>0</v>
      </c>
      <c r="Q25" s="7"/>
      <c r="R25" s="65"/>
    </row>
    <row r="26" spans="1:18" ht="25.5" customHeight="1" x14ac:dyDescent="0.25">
      <c r="A26" s="58" t="s">
        <v>78</v>
      </c>
      <c r="B26" s="53" t="s">
        <v>56</v>
      </c>
      <c r="C26" s="50"/>
      <c r="D26" s="50"/>
      <c r="E26" s="50"/>
      <c r="F26" s="46"/>
      <c r="G26" s="46"/>
      <c r="H26" s="50"/>
      <c r="I26" s="48"/>
      <c r="J26" s="5" t="s">
        <v>3</v>
      </c>
      <c r="K26" s="23">
        <f>SUM(L26:P26)</f>
        <v>33089.752609999996</v>
      </c>
      <c r="L26" s="40">
        <f>SUM(L28,L27)</f>
        <v>17443.728189999998</v>
      </c>
      <c r="M26" s="40">
        <f>SUM(M28,M27)</f>
        <v>15646.02442</v>
      </c>
      <c r="N26" s="40">
        <f>SUM(N28,N27)</f>
        <v>0</v>
      </c>
      <c r="O26" s="40">
        <f>SUM(O28,O27)</f>
        <v>0</v>
      </c>
      <c r="P26" s="40">
        <f t="shared" ref="P26" si="12">SUM(P28,P27)</f>
        <v>0</v>
      </c>
      <c r="Q26" s="7"/>
      <c r="R26" s="63" t="s">
        <v>49</v>
      </c>
    </row>
    <row r="27" spans="1:18" ht="32.25" customHeight="1" x14ac:dyDescent="0.25">
      <c r="A27" s="73"/>
      <c r="B27" s="53"/>
      <c r="C27" s="51"/>
      <c r="D27" s="51"/>
      <c r="E27" s="51"/>
      <c r="F27" s="80"/>
      <c r="G27" s="80"/>
      <c r="H27" s="51"/>
      <c r="I27" s="66"/>
      <c r="J27" s="5" t="s">
        <v>7</v>
      </c>
      <c r="K27" s="23">
        <f>SUM(L27+M27+N27+O27+P27)</f>
        <v>0</v>
      </c>
      <c r="L27" s="44">
        <v>0</v>
      </c>
      <c r="M27" s="40">
        <f>SUM(M30,M33,M36,M39,M42)</f>
        <v>0</v>
      </c>
      <c r="N27" s="40">
        <f>SUM(N30,N33,N36,N39,N42)</f>
        <v>0</v>
      </c>
      <c r="O27" s="40">
        <v>0</v>
      </c>
      <c r="P27" s="23">
        <v>0</v>
      </c>
      <c r="Q27" s="7"/>
      <c r="R27" s="64"/>
    </row>
    <row r="28" spans="1:18" ht="48" customHeight="1" x14ac:dyDescent="0.25">
      <c r="A28" s="59"/>
      <c r="B28" s="54"/>
      <c r="C28" s="52"/>
      <c r="D28" s="52"/>
      <c r="E28" s="52"/>
      <c r="F28" s="47"/>
      <c r="G28" s="47"/>
      <c r="H28" s="52"/>
      <c r="I28" s="49"/>
      <c r="J28" s="5" t="s">
        <v>8</v>
      </c>
      <c r="K28" s="23">
        <f>SUM(L28+M28+N28+O28+P28)</f>
        <v>33089.752609999996</v>
      </c>
      <c r="L28" s="40">
        <f>SUM(L31,L34,L37,L40,L43)</f>
        <v>17443.728189999998</v>
      </c>
      <c r="M28" s="40">
        <f t="shared" ref="M28:P28" si="13">SUM(M31,M34,M37,M40,M43)</f>
        <v>15646.02442</v>
      </c>
      <c r="N28" s="40">
        <f t="shared" si="13"/>
        <v>0</v>
      </c>
      <c r="O28" s="40">
        <f t="shared" si="13"/>
        <v>0</v>
      </c>
      <c r="P28" s="40">
        <f t="shared" si="13"/>
        <v>0</v>
      </c>
      <c r="Q28" s="7"/>
      <c r="R28" s="65"/>
    </row>
    <row r="29" spans="1:18" ht="23.25" customHeight="1" x14ac:dyDescent="0.25">
      <c r="A29" s="58" t="s">
        <v>79</v>
      </c>
      <c r="B29" s="70" t="s">
        <v>68</v>
      </c>
      <c r="C29" s="50" t="s">
        <v>15</v>
      </c>
      <c r="D29" s="50" t="s">
        <v>33</v>
      </c>
      <c r="E29" s="50" t="s">
        <v>37</v>
      </c>
      <c r="F29" s="50" t="s">
        <v>77</v>
      </c>
      <c r="G29" s="46"/>
      <c r="H29" s="50" t="s">
        <v>15</v>
      </c>
      <c r="I29" s="99">
        <v>1780.96002</v>
      </c>
      <c r="J29" s="5" t="s">
        <v>3</v>
      </c>
      <c r="K29" s="35">
        <f t="shared" ref="K29:K35" si="14">SUM(L29:P29)</f>
        <v>1780.96002</v>
      </c>
      <c r="L29" s="41">
        <f>SUM(L30:L31)</f>
        <v>1780.96002</v>
      </c>
      <c r="M29" s="36">
        <f t="shared" ref="M29:P29" si="15">SUM(M30:M31)</f>
        <v>0</v>
      </c>
      <c r="N29" s="36">
        <f t="shared" si="15"/>
        <v>0</v>
      </c>
      <c r="O29" s="36">
        <f t="shared" si="15"/>
        <v>0</v>
      </c>
      <c r="P29" s="36">
        <f t="shared" si="15"/>
        <v>0</v>
      </c>
      <c r="Q29" s="7"/>
      <c r="R29" s="63" t="s">
        <v>5</v>
      </c>
    </row>
    <row r="30" spans="1:18" ht="33" customHeight="1" x14ac:dyDescent="0.25">
      <c r="A30" s="73"/>
      <c r="B30" s="102"/>
      <c r="C30" s="51"/>
      <c r="D30" s="51"/>
      <c r="E30" s="97"/>
      <c r="F30" s="51"/>
      <c r="G30" s="95"/>
      <c r="H30" s="51"/>
      <c r="I30" s="100"/>
      <c r="J30" s="5" t="s">
        <v>7</v>
      </c>
      <c r="K30" s="35">
        <f t="shared" si="14"/>
        <v>0</v>
      </c>
      <c r="L30" s="41">
        <v>0</v>
      </c>
      <c r="M30" s="35">
        <v>0</v>
      </c>
      <c r="N30" s="41">
        <v>0</v>
      </c>
      <c r="O30" s="41">
        <v>0</v>
      </c>
      <c r="P30" s="35">
        <v>0</v>
      </c>
      <c r="Q30" s="7"/>
      <c r="R30" s="64"/>
    </row>
    <row r="31" spans="1:18" ht="56.25" customHeight="1" x14ac:dyDescent="0.25">
      <c r="A31" s="59"/>
      <c r="B31" s="103"/>
      <c r="C31" s="52"/>
      <c r="D31" s="52"/>
      <c r="E31" s="98"/>
      <c r="F31" s="52"/>
      <c r="G31" s="96"/>
      <c r="H31" s="52"/>
      <c r="I31" s="101"/>
      <c r="J31" s="5" t="s">
        <v>8</v>
      </c>
      <c r="K31" s="35">
        <f t="shared" si="14"/>
        <v>1780.96002</v>
      </c>
      <c r="L31" s="41">
        <v>1780.96002</v>
      </c>
      <c r="M31" s="35">
        <v>0</v>
      </c>
      <c r="N31" s="41">
        <v>0</v>
      </c>
      <c r="O31" s="41">
        <v>0</v>
      </c>
      <c r="P31" s="35">
        <v>0</v>
      </c>
      <c r="Q31" s="7"/>
      <c r="R31" s="65"/>
    </row>
    <row r="32" spans="1:18" ht="24.75" customHeight="1" x14ac:dyDescent="0.25">
      <c r="A32" s="58" t="s">
        <v>80</v>
      </c>
      <c r="B32" s="70" t="s">
        <v>65</v>
      </c>
      <c r="C32" s="50" t="s">
        <v>15</v>
      </c>
      <c r="D32" s="50" t="s">
        <v>59</v>
      </c>
      <c r="E32" s="50" t="s">
        <v>37</v>
      </c>
      <c r="F32" s="50" t="s">
        <v>77</v>
      </c>
      <c r="G32" s="46"/>
      <c r="H32" s="50" t="s">
        <v>15</v>
      </c>
      <c r="I32" s="99">
        <v>1799.1</v>
      </c>
      <c r="J32" s="5" t="s">
        <v>3</v>
      </c>
      <c r="K32" s="35">
        <f t="shared" si="14"/>
        <v>4609.39527</v>
      </c>
      <c r="L32" s="36">
        <f>SUM(L33:L34)</f>
        <v>4609.39527</v>
      </c>
      <c r="M32" s="36">
        <f>SUM(M33:M34)</f>
        <v>0</v>
      </c>
      <c r="N32" s="42">
        <f>SUM(N33:N34)</f>
        <v>0</v>
      </c>
      <c r="O32" s="42">
        <f>SUM(O33:O34)</f>
        <v>0</v>
      </c>
      <c r="P32" s="42">
        <f>SUM(P33:P34)</f>
        <v>0</v>
      </c>
      <c r="Q32" s="7"/>
      <c r="R32" s="63" t="s">
        <v>5</v>
      </c>
    </row>
    <row r="33" spans="1:18" ht="30.75" customHeight="1" x14ac:dyDescent="0.25">
      <c r="A33" s="73"/>
      <c r="B33" s="71"/>
      <c r="C33" s="51"/>
      <c r="D33" s="51"/>
      <c r="E33" s="97"/>
      <c r="F33" s="51"/>
      <c r="G33" s="95"/>
      <c r="H33" s="51"/>
      <c r="I33" s="100"/>
      <c r="J33" s="5" t="s">
        <v>7</v>
      </c>
      <c r="K33" s="35">
        <f t="shared" si="14"/>
        <v>0</v>
      </c>
      <c r="L33" s="36">
        <v>0</v>
      </c>
      <c r="M33" s="35">
        <v>0</v>
      </c>
      <c r="N33" s="42">
        <v>0</v>
      </c>
      <c r="O33" s="42">
        <v>0</v>
      </c>
      <c r="P33" s="35">
        <v>0</v>
      </c>
      <c r="Q33" s="7"/>
      <c r="R33" s="64"/>
    </row>
    <row r="34" spans="1:18" ht="45.75" customHeight="1" x14ac:dyDescent="0.25">
      <c r="A34" s="59"/>
      <c r="B34" s="72"/>
      <c r="C34" s="52"/>
      <c r="D34" s="52"/>
      <c r="E34" s="98"/>
      <c r="F34" s="52"/>
      <c r="G34" s="96"/>
      <c r="H34" s="52"/>
      <c r="I34" s="101"/>
      <c r="J34" s="5" t="s">
        <v>8</v>
      </c>
      <c r="K34" s="35">
        <f t="shared" si="14"/>
        <v>4609.39527</v>
      </c>
      <c r="L34" s="36">
        <v>4609.39527</v>
      </c>
      <c r="M34" s="35">
        <v>0</v>
      </c>
      <c r="N34" s="42">
        <v>0</v>
      </c>
      <c r="O34" s="42">
        <v>0</v>
      </c>
      <c r="P34" s="35">
        <v>0</v>
      </c>
      <c r="Q34" s="7"/>
      <c r="R34" s="65"/>
    </row>
    <row r="35" spans="1:18" ht="24" customHeight="1" x14ac:dyDescent="0.25">
      <c r="A35" s="58" t="s">
        <v>81</v>
      </c>
      <c r="B35" s="70" t="s">
        <v>73</v>
      </c>
      <c r="C35" s="50" t="s">
        <v>15</v>
      </c>
      <c r="D35" s="50" t="s">
        <v>61</v>
      </c>
      <c r="E35" s="50" t="s">
        <v>37</v>
      </c>
      <c r="F35" s="50" t="s">
        <v>60</v>
      </c>
      <c r="G35" s="46"/>
      <c r="H35" s="50" t="s">
        <v>15</v>
      </c>
      <c r="I35" s="99">
        <v>6657.6454599999997</v>
      </c>
      <c r="J35" s="5" t="s">
        <v>3</v>
      </c>
      <c r="K35" s="40">
        <f t="shared" si="14"/>
        <v>15646.02442</v>
      </c>
      <c r="L35" s="42">
        <f>SUM(L36:L37)</f>
        <v>0</v>
      </c>
      <c r="M35" s="43">
        <f>SUM(M36:M37)</f>
        <v>15646.02442</v>
      </c>
      <c r="N35" s="43">
        <f>SUM(N36:N37)</f>
        <v>0</v>
      </c>
      <c r="O35" s="43">
        <f t="shared" ref="O35:P35" si="16">SUM(O36:O37)</f>
        <v>0</v>
      </c>
      <c r="P35" s="43">
        <f t="shared" si="16"/>
        <v>0</v>
      </c>
      <c r="Q35" s="7"/>
      <c r="R35" s="63" t="s">
        <v>5</v>
      </c>
    </row>
    <row r="36" spans="1:18" ht="31.5" customHeight="1" x14ac:dyDescent="0.25">
      <c r="A36" s="73"/>
      <c r="B36" s="109"/>
      <c r="C36" s="51"/>
      <c r="D36" s="97"/>
      <c r="E36" s="51"/>
      <c r="F36" s="97"/>
      <c r="G36" s="95"/>
      <c r="H36" s="51"/>
      <c r="I36" s="100"/>
      <c r="J36" s="5" t="s">
        <v>7</v>
      </c>
      <c r="K36" s="40">
        <f t="shared" ref="K36:K42" si="17">SUM(L36:P36)</f>
        <v>0</v>
      </c>
      <c r="L36" s="122">
        <v>0</v>
      </c>
      <c r="M36" s="35">
        <v>0</v>
      </c>
      <c r="N36" s="42">
        <v>0</v>
      </c>
      <c r="O36" s="42">
        <v>0</v>
      </c>
      <c r="P36" s="35">
        <v>0</v>
      </c>
      <c r="Q36" s="7"/>
      <c r="R36" s="64"/>
    </row>
    <row r="37" spans="1:18" ht="45.75" customHeight="1" x14ac:dyDescent="0.25">
      <c r="A37" s="59"/>
      <c r="B37" s="110"/>
      <c r="C37" s="52"/>
      <c r="D37" s="98"/>
      <c r="E37" s="52"/>
      <c r="F37" s="98"/>
      <c r="G37" s="96"/>
      <c r="H37" s="52"/>
      <c r="I37" s="101"/>
      <c r="J37" s="5" t="s">
        <v>8</v>
      </c>
      <c r="K37" s="40">
        <f>SUM(L37:P37)</f>
        <v>15646.02442</v>
      </c>
      <c r="L37" s="42">
        <v>0</v>
      </c>
      <c r="M37" s="35">
        <v>15646.02442</v>
      </c>
      <c r="N37" s="42">
        <v>0</v>
      </c>
      <c r="O37" s="42">
        <v>0</v>
      </c>
      <c r="P37" s="35">
        <v>0</v>
      </c>
      <c r="Q37" s="7"/>
      <c r="R37" s="65"/>
    </row>
    <row r="38" spans="1:18" ht="23.25" customHeight="1" x14ac:dyDescent="0.25">
      <c r="A38" s="55" t="s">
        <v>82</v>
      </c>
      <c r="B38" s="90" t="s">
        <v>66</v>
      </c>
      <c r="C38" s="50" t="s">
        <v>15</v>
      </c>
      <c r="D38" s="50" t="s">
        <v>69</v>
      </c>
      <c r="E38" s="50" t="s">
        <v>37</v>
      </c>
      <c r="F38" s="50" t="s">
        <v>77</v>
      </c>
      <c r="G38" s="94"/>
      <c r="H38" s="50" t="s">
        <v>15</v>
      </c>
      <c r="I38" s="91">
        <v>0</v>
      </c>
      <c r="J38" s="5" t="s">
        <v>3</v>
      </c>
      <c r="K38" s="35">
        <f>SUM(L38:P38)</f>
        <v>3750.0908899999999</v>
      </c>
      <c r="L38" s="43">
        <f t="shared" ref="L38:P38" si="18">SUM(L39:L40)</f>
        <v>3750.0908899999999</v>
      </c>
      <c r="M38" s="35">
        <f t="shared" si="18"/>
        <v>0</v>
      </c>
      <c r="N38" s="42">
        <f t="shared" si="18"/>
        <v>0</v>
      </c>
      <c r="O38" s="42">
        <f t="shared" si="18"/>
        <v>0</v>
      </c>
      <c r="P38" s="35">
        <f t="shared" si="18"/>
        <v>0</v>
      </c>
      <c r="Q38" s="7"/>
      <c r="R38" s="63" t="s">
        <v>5</v>
      </c>
    </row>
    <row r="39" spans="1:18" ht="32.25" customHeight="1" x14ac:dyDescent="0.25">
      <c r="A39" s="89"/>
      <c r="B39" s="90"/>
      <c r="C39" s="51"/>
      <c r="D39" s="51"/>
      <c r="E39" s="51"/>
      <c r="F39" s="97"/>
      <c r="G39" s="95"/>
      <c r="H39" s="51"/>
      <c r="I39" s="92"/>
      <c r="J39" s="5" t="s">
        <v>7</v>
      </c>
      <c r="K39" s="35">
        <f>SUM(L39:P39)</f>
        <v>0</v>
      </c>
      <c r="L39" s="43">
        <v>0</v>
      </c>
      <c r="M39" s="35">
        <v>0</v>
      </c>
      <c r="N39" s="42">
        <v>0</v>
      </c>
      <c r="O39" s="42">
        <v>0</v>
      </c>
      <c r="P39" s="35">
        <v>0</v>
      </c>
      <c r="Q39" s="7"/>
      <c r="R39" s="64"/>
    </row>
    <row r="40" spans="1:18" ht="60.75" customHeight="1" x14ac:dyDescent="0.25">
      <c r="A40" s="89"/>
      <c r="B40" s="90"/>
      <c r="C40" s="52"/>
      <c r="D40" s="52"/>
      <c r="E40" s="52"/>
      <c r="F40" s="98"/>
      <c r="G40" s="96"/>
      <c r="H40" s="52"/>
      <c r="I40" s="93"/>
      <c r="J40" s="5" t="s">
        <v>8</v>
      </c>
      <c r="K40" s="35">
        <f>SUM(L40:P40)</f>
        <v>3750.0908899999999</v>
      </c>
      <c r="L40" s="43">
        <v>3750.0908899999999</v>
      </c>
      <c r="M40" s="35">
        <v>0</v>
      </c>
      <c r="N40" s="42">
        <v>0</v>
      </c>
      <c r="O40" s="42">
        <v>0</v>
      </c>
      <c r="P40" s="35">
        <v>0</v>
      </c>
      <c r="Q40" s="7"/>
      <c r="R40" s="65"/>
    </row>
    <row r="41" spans="1:18" ht="23.25" customHeight="1" x14ac:dyDescent="0.25">
      <c r="A41" s="55" t="s">
        <v>83</v>
      </c>
      <c r="B41" s="90" t="s">
        <v>67</v>
      </c>
      <c r="C41" s="50" t="s">
        <v>15</v>
      </c>
      <c r="D41" s="50" t="s">
        <v>69</v>
      </c>
      <c r="E41" s="50" t="s">
        <v>37</v>
      </c>
      <c r="F41" s="50" t="s">
        <v>77</v>
      </c>
      <c r="G41" s="94"/>
      <c r="H41" s="50" t="s">
        <v>15</v>
      </c>
      <c r="I41" s="91">
        <v>0</v>
      </c>
      <c r="J41" s="5" t="s">
        <v>3</v>
      </c>
      <c r="K41" s="35">
        <f>SUM(L41:P41)</f>
        <v>7303.2820099999999</v>
      </c>
      <c r="L41" s="43">
        <f t="shared" ref="L41:P41" si="19">SUM(L42:L43)</f>
        <v>7303.2820099999999</v>
      </c>
      <c r="M41" s="35">
        <f t="shared" si="19"/>
        <v>0</v>
      </c>
      <c r="N41" s="42">
        <f t="shared" si="19"/>
        <v>0</v>
      </c>
      <c r="O41" s="42">
        <f t="shared" si="19"/>
        <v>0</v>
      </c>
      <c r="P41" s="35">
        <f t="shared" si="19"/>
        <v>0</v>
      </c>
      <c r="Q41" s="7"/>
      <c r="R41" s="63" t="s">
        <v>5</v>
      </c>
    </row>
    <row r="42" spans="1:18" ht="30" customHeight="1" x14ac:dyDescent="0.25">
      <c r="A42" s="89"/>
      <c r="B42" s="90"/>
      <c r="C42" s="51"/>
      <c r="D42" s="51"/>
      <c r="E42" s="51"/>
      <c r="F42" s="97"/>
      <c r="G42" s="95"/>
      <c r="H42" s="51"/>
      <c r="I42" s="92"/>
      <c r="J42" s="5" t="s">
        <v>7</v>
      </c>
      <c r="K42" s="35">
        <f t="shared" si="17"/>
        <v>0</v>
      </c>
      <c r="L42" s="43">
        <v>0</v>
      </c>
      <c r="M42" s="35">
        <v>0</v>
      </c>
      <c r="N42" s="42">
        <v>0</v>
      </c>
      <c r="O42" s="42">
        <v>0</v>
      </c>
      <c r="P42" s="35">
        <v>0</v>
      </c>
      <c r="Q42" s="7"/>
      <c r="R42" s="64"/>
    </row>
    <row r="43" spans="1:18" ht="45.75" customHeight="1" x14ac:dyDescent="0.25">
      <c r="A43" s="89"/>
      <c r="B43" s="90"/>
      <c r="C43" s="52"/>
      <c r="D43" s="52"/>
      <c r="E43" s="52"/>
      <c r="F43" s="98"/>
      <c r="G43" s="96"/>
      <c r="H43" s="52"/>
      <c r="I43" s="93"/>
      <c r="J43" s="5" t="s">
        <v>8</v>
      </c>
      <c r="K43" s="35">
        <f>SUM(L43:P43)</f>
        <v>7303.2820099999999</v>
      </c>
      <c r="L43" s="43">
        <v>7303.2820099999999</v>
      </c>
      <c r="M43" s="35">
        <v>0</v>
      </c>
      <c r="N43" s="42">
        <v>0</v>
      </c>
      <c r="O43" s="42">
        <v>0</v>
      </c>
      <c r="P43" s="35">
        <v>0</v>
      </c>
      <c r="Q43" s="7"/>
      <c r="R43" s="65"/>
    </row>
    <row r="44" spans="1:18" x14ac:dyDescent="0.25">
      <c r="R44" s="37" t="s">
        <v>57</v>
      </c>
    </row>
    <row r="45" spans="1:18" x14ac:dyDescent="0.25">
      <c r="B45" s="38" t="s">
        <v>63</v>
      </c>
      <c r="M45" s="39" t="s">
        <v>64</v>
      </c>
    </row>
  </sheetData>
  <mergeCells count="137">
    <mergeCell ref="R20:R22"/>
    <mergeCell ref="R23:R25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H26:H28"/>
    <mergeCell ref="I26:I28"/>
    <mergeCell ref="F17:F19"/>
    <mergeCell ref="G14:G16"/>
    <mergeCell ref="H14:H16"/>
    <mergeCell ref="I14:I16"/>
    <mergeCell ref="R35:R37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26:A28"/>
    <mergeCell ref="B26:B28"/>
    <mergeCell ref="C26:C28"/>
    <mergeCell ref="D26:D28"/>
    <mergeCell ref="E26:E28"/>
    <mergeCell ref="R17:R19"/>
    <mergeCell ref="R14:R16"/>
    <mergeCell ref="A17:A19"/>
    <mergeCell ref="B17:B19"/>
    <mergeCell ref="C17:C19"/>
    <mergeCell ref="D17:D19"/>
    <mergeCell ref="E17:E19"/>
    <mergeCell ref="A14:A16"/>
    <mergeCell ref="B14:B16"/>
    <mergeCell ref="C14:C16"/>
    <mergeCell ref="D14:D16"/>
    <mergeCell ref="E14:E16"/>
    <mergeCell ref="R26:R28"/>
    <mergeCell ref="F14:F16"/>
    <mergeCell ref="G17:G19"/>
    <mergeCell ref="H17:H19"/>
    <mergeCell ref="I17:I19"/>
    <mergeCell ref="F26:F28"/>
    <mergeCell ref="G26:G28"/>
    <mergeCell ref="A7:R7"/>
    <mergeCell ref="A8:A10"/>
    <mergeCell ref="B8:B10"/>
    <mergeCell ref="F8:F10"/>
    <mergeCell ref="G8:G10"/>
    <mergeCell ref="I8:I10"/>
    <mergeCell ref="R8:R10"/>
    <mergeCell ref="G11:G13"/>
    <mergeCell ref="H11:H13"/>
    <mergeCell ref="I11:I13"/>
    <mergeCell ref="R11:R13"/>
    <mergeCell ref="C8:C10"/>
    <mergeCell ref="D8:D10"/>
    <mergeCell ref="E8:E10"/>
    <mergeCell ref="H8:H10"/>
    <mergeCell ref="A11:A13"/>
    <mergeCell ref="B11:B13"/>
    <mergeCell ref="F11:F13"/>
    <mergeCell ref="C11:C13"/>
    <mergeCell ref="D11:D13"/>
    <mergeCell ref="E11:E13"/>
    <mergeCell ref="B6:R6"/>
    <mergeCell ref="M1:R1"/>
    <mergeCell ref="A2:R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P3"/>
    <mergeCell ref="Q3:Q4"/>
    <mergeCell ref="R3:R4"/>
    <mergeCell ref="R29:R31"/>
    <mergeCell ref="A32:A34"/>
    <mergeCell ref="B32:B34"/>
    <mergeCell ref="C32:C34"/>
    <mergeCell ref="E32:E34"/>
    <mergeCell ref="F32:F34"/>
    <mergeCell ref="G32:G34"/>
    <mergeCell ref="D32:D34"/>
    <mergeCell ref="H32:H34"/>
    <mergeCell ref="I32:I34"/>
    <mergeCell ref="C29:C31"/>
    <mergeCell ref="A29:A31"/>
    <mergeCell ref="B29:B31"/>
    <mergeCell ref="D29:D31"/>
    <mergeCell ref="F29:F31"/>
    <mergeCell ref="E29:E31"/>
    <mergeCell ref="G29:G31"/>
    <mergeCell ref="H29:H31"/>
    <mergeCell ref="I29:I31"/>
    <mergeCell ref="R32:R34"/>
    <mergeCell ref="R38:R40"/>
    <mergeCell ref="R41:R43"/>
    <mergeCell ref="A41:A43"/>
    <mergeCell ref="B41:B43"/>
    <mergeCell ref="C41:C43"/>
    <mergeCell ref="D41:D43"/>
    <mergeCell ref="H41:H43"/>
    <mergeCell ref="I41:I43"/>
    <mergeCell ref="G41:G43"/>
    <mergeCell ref="F41:F43"/>
    <mergeCell ref="E41:E43"/>
    <mergeCell ref="A38:A40"/>
    <mergeCell ref="B38:B40"/>
    <mergeCell ref="C38:C40"/>
    <mergeCell ref="E38:E40"/>
    <mergeCell ref="F38:F40"/>
    <mergeCell ref="D38:D40"/>
    <mergeCell ref="H38:H40"/>
    <mergeCell ref="G38:G40"/>
    <mergeCell ref="I38:I40"/>
  </mergeCells>
  <pageMargins left="0.23622047244094491" right="0.23622047244094491" top="0.74803149606299213" bottom="0.74803149606299213" header="0.31496062992125984" footer="0.31496062992125984"/>
  <pageSetup paperSize="9" scale="45" fitToHeight="0" orientation="landscape" r:id="rId1"/>
  <headerFooter differentFirst="1">
    <oddHeader>&amp;C2</oddHeader>
  </headerFooter>
  <rowBreaks count="1" manualBreakCount="1">
    <brk id="2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Лист1</vt:lpstr>
      <vt:lpstr>2023</vt:lpstr>
      <vt:lpstr>'2023'!Заголовки_для_печати</vt:lpstr>
      <vt:lpstr>Лист1!Заголовки_для_печати</vt:lpstr>
      <vt:lpstr>'2023'!Область_печати</vt:lpstr>
      <vt:lpstr>Лист1!Область_печати</vt:lpstr>
    </vt:vector>
  </TitlesOfParts>
  <Company>ADM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Александрова  Виктория Владимировна</dc:creator>
  <cp:lastModifiedBy>Будич Ксения Сергеевна</cp:lastModifiedBy>
  <cp:lastPrinted>2026-06-23T13:14:38Z</cp:lastPrinted>
  <dcterms:created xsi:type="dcterms:W3CDTF">2016-06-09T08:25:53Z</dcterms:created>
  <dcterms:modified xsi:type="dcterms:W3CDTF">2026-09-07T08:22:33Z</dcterms:modified>
</cp:coreProperties>
</file>