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_starostina\Desktop\Старостина Л.Е\МП\ИЗМЕНЕНИЯ В МП 2026\Сентябрь 2026\сайт\"/>
    </mc:Choice>
  </mc:AlternateContent>
  <bookViews>
    <workbookView xWindow="0" yWindow="0" windowWidth="28800" windowHeight="11400"/>
  </bookViews>
  <sheets>
    <sheet name="Лист2" sheetId="2" r:id="rId1"/>
  </sheets>
  <definedNames>
    <definedName name="_xlnm.Print_Titles" localSheetId="0">Лист2!$4:$5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8" i="2" l="1"/>
  <c r="L23" i="2"/>
  <c r="I26" i="2"/>
  <c r="I22" i="2"/>
  <c r="I21" i="2"/>
  <c r="I20" i="2"/>
  <c r="I19" i="2"/>
  <c r="I13" i="2" l="1"/>
  <c r="I14" i="2"/>
  <c r="I12" i="2"/>
  <c r="L12" i="2"/>
  <c r="K13" i="2"/>
  <c r="K25" i="2"/>
  <c r="I25" i="2" s="1"/>
  <c r="M18" i="2" l="1"/>
  <c r="N18" i="2"/>
  <c r="O18" i="2"/>
  <c r="P18" i="2"/>
  <c r="L19" i="2"/>
  <c r="K19" i="2" s="1"/>
  <c r="K20" i="2"/>
  <c r="K24" i="2"/>
  <c r="I24" i="2" s="1"/>
  <c r="K26" i="2"/>
  <c r="L18" i="2" l="1"/>
  <c r="P23" i="2"/>
  <c r="O23" i="2"/>
  <c r="N23" i="2"/>
  <c r="M23" i="2"/>
  <c r="K17" i="2"/>
  <c r="I17" i="2" s="1"/>
  <c r="K16" i="2"/>
  <c r="I16" i="2" s="1"/>
  <c r="P15" i="2"/>
  <c r="O15" i="2"/>
  <c r="N15" i="2"/>
  <c r="M15" i="2"/>
  <c r="L15" i="2"/>
  <c r="K14" i="2"/>
  <c r="K12" i="2"/>
  <c r="P11" i="2"/>
  <c r="P30" i="2" s="1"/>
  <c r="O11" i="2"/>
  <c r="O30" i="2" s="1"/>
  <c r="N11" i="2"/>
  <c r="N30" i="2" s="1"/>
  <c r="M11" i="2"/>
  <c r="M30" i="2" s="1"/>
  <c r="L11" i="2"/>
  <c r="P10" i="2"/>
  <c r="P29" i="2" s="1"/>
  <c r="O10" i="2"/>
  <c r="O29" i="2" s="1"/>
  <c r="N10" i="2"/>
  <c r="M10" i="2"/>
  <c r="L10" i="2"/>
  <c r="L29" i="2" s="1"/>
  <c r="L30" i="2" l="1"/>
  <c r="K30" i="2" s="1"/>
  <c r="K23" i="2"/>
  <c r="I23" i="2" s="1"/>
  <c r="M9" i="2"/>
  <c r="M28" i="2" s="1"/>
  <c r="K11" i="2"/>
  <c r="I11" i="2" s="1"/>
  <c r="N9" i="2"/>
  <c r="N28" i="2" s="1"/>
  <c r="K15" i="2"/>
  <c r="I15" i="2" s="1"/>
  <c r="P9" i="2"/>
  <c r="P28" i="2" s="1"/>
  <c r="K10" i="2"/>
  <c r="I10" i="2" s="1"/>
  <c r="O9" i="2"/>
  <c r="O28" i="2" s="1"/>
  <c r="L9" i="2"/>
  <c r="K28" i="2" s="1"/>
  <c r="M29" i="2"/>
  <c r="K29" i="2" s="1"/>
  <c r="N29" i="2"/>
  <c r="K18" i="2" l="1"/>
  <c r="I18" i="2" s="1"/>
  <c r="K9" i="2"/>
  <c r="I9" i="2" l="1"/>
</calcChain>
</file>

<file path=xl/sharedStrings.xml><?xml version="1.0" encoding="utf-8"?>
<sst xmlns="http://schemas.openxmlformats.org/spreadsheetml/2006/main" count="93" uniqueCount="53">
  <si>
    <t>№ п/п</t>
  </si>
  <si>
    <t>Сроки проведения работ</t>
  </si>
  <si>
    <t>Всего</t>
  </si>
  <si>
    <t>2026 год</t>
  </si>
  <si>
    <t>х</t>
  </si>
  <si>
    <t>Итого:</t>
  </si>
  <si>
    <t>Средства бюджета Московской области</t>
  </si>
  <si>
    <t>Капитальный ремонт (в т.ч. проектные и изыскательские работы)</t>
  </si>
  <si>
    <t>Итого по объекту:</t>
  </si>
  <si>
    <t>Всего по перечню</t>
  </si>
  <si>
    <t>Всего:</t>
  </si>
  <si>
    <t>Характеристика объекта</t>
  </si>
  <si>
    <t>Финансирование, в том числе распределение субсидий (тыс. руб.)</t>
  </si>
  <si>
    <t xml:space="preserve">Остаток сметной стоимости до ввода 
в эксплуатацию объекта капитального строительства/ 
до завершения работ
 (тыс.руб.)
</t>
  </si>
  <si>
    <t>Основное мероприятие 01 Обеспечение безопасности гидротехнических сооружений и проведение мероприятий по берегоукреплению</t>
  </si>
  <si>
    <t>2027 год</t>
  </si>
  <si>
    <t xml:space="preserve">Предельная стоимость объекта капитального строительства/
работ
 (тыс. руб.)
</t>
  </si>
  <si>
    <t>Открытие объекта/
завершение работ</t>
  </si>
  <si>
    <t>Источники финансиро-вания</t>
  </si>
  <si>
    <t>1.1.</t>
  </si>
  <si>
    <t>контроля и экологии</t>
  </si>
  <si>
    <t>М.В. Артемова</t>
  </si>
  <si>
    <t>Сооружение 1948 года постройки, длина водопропуска 12м, протяженность 90 м, высота падения воды 3 м, обем 3039 куб.м., площадь покрытия 1098 кв.м.</t>
  </si>
  <si>
    <r>
      <rPr>
        <b/>
        <sz val="12"/>
        <color rgb="FF000000"/>
        <rFont val="Times New Roman"/>
        <family val="1"/>
        <charset val="204"/>
      </rPr>
      <t>Мероприятие 01.03</t>
    </r>
    <r>
      <rPr>
        <sz val="12"/>
        <color rgb="FF000000"/>
        <rFont val="Times New Roman"/>
        <family val="1"/>
        <charset val="204"/>
      </rPr>
      <t xml:space="preserve">
Капитальный ремонт гидротехнических сооружений, находящихся в муниципальной собственности, в том числе разработка проектной документации</t>
    </r>
  </si>
  <si>
    <t xml:space="preserve">Средства бюджета Одинцовского городского округа </t>
  </si>
  <si>
    <t xml:space="preserve">2028 год  </t>
  </si>
  <si>
    <t>2029 год</t>
  </si>
  <si>
    <t>2030 год</t>
  </si>
  <si>
    <t>Наименование объекта (имущества), адрес объекта (места нахождения имущества)</t>
  </si>
  <si>
    <t>Начальник Управления муниципального земельного</t>
  </si>
  <si>
    <t>Плотина пруда на р. Вяземка в  п. Назарьево Одинцовского городского округа Московской области</t>
  </si>
  <si>
    <t>1.2</t>
  </si>
  <si>
    <t>Земляная плотина в саду в д. Шульгино</t>
  </si>
  <si>
    <t>Сооружение 1963 года постройки, длина плотины по гребню - 78,3 м, 
ширина по гребню - от 13,0 до 33,0 м</t>
  </si>
  <si>
    <t>Подпрограмма 2 "Развитие водохозяйственного комплекса"</t>
  </si>
  <si>
    <t>Авторский надзор</t>
  </si>
  <si>
    <t>Технический заказчик</t>
  </si>
  <si>
    <t>2.1</t>
  </si>
  <si>
    <t>2.2</t>
  </si>
  <si>
    <t>Сооружение 1980 года постройки, длина плотины по гребню - 125 м, максимальная высота - 4,0 м,
ширина по гребню - 4,5 м, длина напорного фронта - 120 м</t>
  </si>
  <si>
    <t>2.3</t>
  </si>
  <si>
    <t>Виды работ в соответствии с классификатором</t>
  </si>
  <si>
    <r>
      <rPr>
        <b/>
        <sz val="12"/>
        <color rgb="FF000000"/>
        <rFont val="Times New Roman"/>
        <family val="1"/>
        <charset val="204"/>
      </rPr>
      <t>Мероприятие 01.11.</t>
    </r>
    <r>
      <rPr>
        <sz val="12"/>
        <color rgb="FF000000"/>
        <rFont val="Times New Roman"/>
        <family val="1"/>
        <charset val="204"/>
      </rPr>
      <t xml:space="preserve"> Капитальный ремонт гидротехнических сооружений, находящихся в муниципальной собственности, в том числе разработка проектной документации, за счет средств местного бюджета</t>
    </r>
  </si>
  <si>
    <t>Сопровождение работ по капитальному ремонту плотины, в том числе:</t>
  </si>
  <si>
    <t xml:space="preserve">Воспроизводство водных биологических запасов в целях компенсационного ущерба, нанесенного при проведении капитального ремонта объекта </t>
  </si>
  <si>
    <t xml:space="preserve">
АДРЕСНЫЙ ПЕРЕЧЕНЬ ОБЪЕКТОВ МУНИЦИПАЛЬНОЙ СОБСТВЕННОСТИ, ПРЕДУСМОТРЕННЫЙ В РАМКАХ РЕАЛИЗАЦИИ МУНИЦИПАЛЬНОЙ ПРОГРАММЫ "ЭКОЛОГИЯ И ОКРУЖАЮЩАЯ СРЕДА"</t>
  </si>
  <si>
    <t xml:space="preserve">                                                                            Приложение 2                              к постановлению 
Администрации Одинцовского
 городского округа Московской области
от ____________ № __________
«Приложение 3 к Муниципальной программе</t>
  </si>
  <si>
    <t>».</t>
  </si>
  <si>
    <t xml:space="preserve">Плотина верхнего пруда  на реке Сетунь в с. Никольское Одинцовского городского округа Московской области </t>
  </si>
  <si>
    <t>Проведению государственной экспертизы декларации безопасности гидротехнического сооружения</t>
  </si>
  <si>
    <t>Разработке сметной документации на проектно-изыскательские работы</t>
  </si>
  <si>
    <t>Профинансировано на 01.09.2026 (тыс. руб.)</t>
  </si>
  <si>
    <t>ПРОЕКТ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</si>
</sst>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#,##0.0000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25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4" fillId="2" borderId="0" xfId="0" applyFont="1" applyFill="1" applyAlignment="1">
      <alignment horizontal="right" vertical="top" wrapText="1"/>
    </xf>
    <xf numFmtId="0" fontId="5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165" fontId="1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wrapText="1"/>
    </xf>
    <xf numFmtId="165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2" borderId="0" xfId="0" applyFill="1"/>
    <xf numFmtId="0" fontId="2" fillId="2" borderId="0" xfId="0" applyFont="1" applyFill="1"/>
    <xf numFmtId="0" fontId="0" fillId="2" borderId="0" xfId="0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6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33"/>
  <sheetViews>
    <sheetView tabSelected="1" topLeftCell="A25" workbookViewId="0">
      <selection activeCell="H4" sqref="H4:H5"/>
    </sheetView>
  </sheetViews>
  <sheetFormatPr defaultRowHeight="15.75" x14ac:dyDescent="0.25"/>
  <cols>
    <col min="3" max="3" width="23.7109375" customWidth="1"/>
    <col min="4" max="4" width="17" customWidth="1"/>
    <col min="5" max="5" width="23.28515625" customWidth="1"/>
    <col min="6" max="6" width="12.28515625" customWidth="1"/>
    <col min="7" max="7" width="14" customWidth="1"/>
    <col min="8" max="8" width="15.85546875" customWidth="1"/>
    <col min="9" max="9" width="20.5703125" customWidth="1"/>
    <col min="10" max="10" width="15.5703125" style="1" customWidth="1"/>
    <col min="11" max="11" width="13.5703125" customWidth="1"/>
    <col min="12" max="12" width="13.42578125" customWidth="1"/>
    <col min="17" max="17" width="21.7109375" customWidth="1"/>
  </cols>
  <sheetData>
    <row r="1" spans="2:17" ht="123" customHeight="1" x14ac:dyDescent="0.25">
      <c r="C1" s="36" t="s">
        <v>52</v>
      </c>
      <c r="M1" s="2" t="s">
        <v>46</v>
      </c>
      <c r="N1" s="2"/>
      <c r="O1" s="2"/>
      <c r="P1" s="2"/>
      <c r="Q1" s="2"/>
    </row>
    <row r="2" spans="2:17" ht="61.5" customHeight="1" x14ac:dyDescent="0.25">
      <c r="B2" s="3" t="s">
        <v>45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4" spans="2:17" x14ac:dyDescent="0.25">
      <c r="B4" s="4" t="s">
        <v>0</v>
      </c>
      <c r="C4" s="5" t="s">
        <v>28</v>
      </c>
      <c r="D4" s="4" t="s">
        <v>11</v>
      </c>
      <c r="E4" s="4" t="s">
        <v>41</v>
      </c>
      <c r="F4" s="4" t="s">
        <v>1</v>
      </c>
      <c r="G4" s="4" t="s">
        <v>17</v>
      </c>
      <c r="H4" s="4" t="s">
        <v>16</v>
      </c>
      <c r="I4" s="4" t="s">
        <v>51</v>
      </c>
      <c r="J4" s="4" t="s">
        <v>18</v>
      </c>
      <c r="K4" s="4" t="s">
        <v>12</v>
      </c>
      <c r="L4" s="4"/>
      <c r="M4" s="4"/>
      <c r="N4" s="4"/>
      <c r="O4" s="4"/>
      <c r="P4" s="4"/>
      <c r="Q4" s="6" t="s">
        <v>13</v>
      </c>
    </row>
    <row r="5" spans="2:17" ht="118.5" customHeight="1" x14ac:dyDescent="0.25">
      <c r="B5" s="4"/>
      <c r="C5" s="7"/>
      <c r="D5" s="4"/>
      <c r="E5" s="4"/>
      <c r="F5" s="4"/>
      <c r="G5" s="8"/>
      <c r="H5" s="8"/>
      <c r="I5" s="4"/>
      <c r="J5" s="4"/>
      <c r="K5" s="9" t="s">
        <v>2</v>
      </c>
      <c r="L5" s="10" t="s">
        <v>3</v>
      </c>
      <c r="M5" s="10" t="s">
        <v>15</v>
      </c>
      <c r="N5" s="10" t="s">
        <v>25</v>
      </c>
      <c r="O5" s="10" t="s">
        <v>26</v>
      </c>
      <c r="P5" s="10" t="s">
        <v>27</v>
      </c>
      <c r="Q5" s="6"/>
    </row>
    <row r="6" spans="2:17" x14ac:dyDescent="0.25">
      <c r="B6" s="11">
        <v>1</v>
      </c>
      <c r="C6" s="10">
        <v>2</v>
      </c>
      <c r="D6" s="10">
        <v>3</v>
      </c>
      <c r="E6" s="10">
        <v>4</v>
      </c>
      <c r="F6" s="10">
        <v>5</v>
      </c>
      <c r="G6" s="10">
        <v>6</v>
      </c>
      <c r="H6" s="10">
        <v>7</v>
      </c>
      <c r="I6" s="10">
        <v>8</v>
      </c>
      <c r="J6" s="10">
        <v>9</v>
      </c>
      <c r="K6" s="10">
        <v>10</v>
      </c>
      <c r="L6" s="10">
        <v>11</v>
      </c>
      <c r="M6" s="10">
        <v>12</v>
      </c>
      <c r="N6" s="10">
        <v>13</v>
      </c>
      <c r="O6" s="10">
        <v>12</v>
      </c>
      <c r="P6" s="10">
        <v>13</v>
      </c>
      <c r="Q6" s="10">
        <v>14</v>
      </c>
    </row>
    <row r="7" spans="2:17" x14ac:dyDescent="0.25">
      <c r="B7" s="11"/>
      <c r="C7" s="10"/>
      <c r="D7" s="10"/>
      <c r="E7" s="10"/>
      <c r="F7" s="10"/>
      <c r="G7" s="12" t="s">
        <v>34</v>
      </c>
      <c r="H7" s="12"/>
      <c r="I7" s="12"/>
      <c r="J7" s="12"/>
      <c r="K7" s="12"/>
      <c r="L7" s="12"/>
      <c r="M7" s="10"/>
      <c r="N7" s="10"/>
      <c r="O7" s="10"/>
      <c r="P7" s="10"/>
      <c r="Q7" s="10"/>
    </row>
    <row r="8" spans="2:17" x14ac:dyDescent="0.25">
      <c r="B8" s="11"/>
      <c r="C8" s="12" t="s">
        <v>14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2:17" x14ac:dyDescent="0.25">
      <c r="B9" s="13">
        <v>1</v>
      </c>
      <c r="C9" s="13" t="s">
        <v>23</v>
      </c>
      <c r="D9" s="4" t="s">
        <v>4</v>
      </c>
      <c r="E9" s="14" t="s">
        <v>4</v>
      </c>
      <c r="F9" s="4" t="s">
        <v>4</v>
      </c>
      <c r="G9" s="4" t="s">
        <v>4</v>
      </c>
      <c r="H9" s="4" t="s">
        <v>4</v>
      </c>
      <c r="I9" s="15">
        <f t="shared" ref="I9" si="0">SUM(K9)</f>
        <v>59074.92</v>
      </c>
      <c r="J9" s="16" t="s">
        <v>5</v>
      </c>
      <c r="K9" s="17">
        <f t="shared" ref="K9:P9" si="1">SUM(K10:K11)</f>
        <v>59074.92</v>
      </c>
      <c r="L9" s="17">
        <f t="shared" si="1"/>
        <v>59074.92</v>
      </c>
      <c r="M9" s="17">
        <f t="shared" si="1"/>
        <v>0</v>
      </c>
      <c r="N9" s="17">
        <f t="shared" si="1"/>
        <v>0</v>
      </c>
      <c r="O9" s="17">
        <f t="shared" si="1"/>
        <v>0</v>
      </c>
      <c r="P9" s="17">
        <f t="shared" si="1"/>
        <v>0</v>
      </c>
      <c r="Q9" s="10"/>
    </row>
    <row r="10" spans="2:17" ht="63" x14ac:dyDescent="0.25">
      <c r="B10" s="13"/>
      <c r="C10" s="13"/>
      <c r="D10" s="4"/>
      <c r="E10" s="14"/>
      <c r="F10" s="4"/>
      <c r="G10" s="4"/>
      <c r="H10" s="4"/>
      <c r="I10" s="15">
        <f>SUM(K10)</f>
        <v>36581.06</v>
      </c>
      <c r="J10" s="16" t="s">
        <v>6</v>
      </c>
      <c r="K10" s="17">
        <f t="shared" ref="K10:P11" si="2">SUM(K13+K16)</f>
        <v>36581.06</v>
      </c>
      <c r="L10" s="17">
        <f t="shared" si="2"/>
        <v>36581.06</v>
      </c>
      <c r="M10" s="17">
        <f t="shared" si="2"/>
        <v>0</v>
      </c>
      <c r="N10" s="17">
        <f t="shared" si="2"/>
        <v>0</v>
      </c>
      <c r="O10" s="17">
        <f t="shared" si="2"/>
        <v>0</v>
      </c>
      <c r="P10" s="17">
        <f t="shared" si="2"/>
        <v>0</v>
      </c>
      <c r="Q10" s="10"/>
    </row>
    <row r="11" spans="2:17" ht="80.25" customHeight="1" x14ac:dyDescent="0.25">
      <c r="B11" s="13"/>
      <c r="C11" s="13"/>
      <c r="D11" s="4"/>
      <c r="E11" s="14"/>
      <c r="F11" s="4"/>
      <c r="G11" s="4"/>
      <c r="H11" s="4"/>
      <c r="I11" s="15">
        <f>SUM(K11)</f>
        <v>22493.86</v>
      </c>
      <c r="J11" s="16" t="s">
        <v>24</v>
      </c>
      <c r="K11" s="17">
        <f t="shared" si="2"/>
        <v>22493.86</v>
      </c>
      <c r="L11" s="17">
        <f t="shared" si="2"/>
        <v>22493.86</v>
      </c>
      <c r="M11" s="17">
        <f t="shared" si="2"/>
        <v>0</v>
      </c>
      <c r="N11" s="17">
        <f t="shared" si="2"/>
        <v>0</v>
      </c>
      <c r="O11" s="17">
        <f t="shared" si="2"/>
        <v>0</v>
      </c>
      <c r="P11" s="17">
        <f t="shared" si="2"/>
        <v>0</v>
      </c>
      <c r="Q11" s="10"/>
    </row>
    <row r="12" spans="2:17" ht="31.5" customHeight="1" x14ac:dyDescent="0.25">
      <c r="B12" s="18" t="s">
        <v>19</v>
      </c>
      <c r="C12" s="13" t="s">
        <v>30</v>
      </c>
      <c r="D12" s="6" t="s">
        <v>22</v>
      </c>
      <c r="E12" s="19" t="s">
        <v>7</v>
      </c>
      <c r="F12" s="6">
        <v>2026</v>
      </c>
      <c r="G12" s="6"/>
      <c r="H12" s="6"/>
      <c r="I12" s="15">
        <f>SUM(K12)</f>
        <v>54511.3</v>
      </c>
      <c r="J12" s="16" t="s">
        <v>8</v>
      </c>
      <c r="K12" s="17">
        <f t="shared" ref="K12:K17" si="3">SUM(L12:P12)</f>
        <v>54511.3</v>
      </c>
      <c r="L12" s="17">
        <f>SUM(L13+L14)</f>
        <v>54511.3</v>
      </c>
      <c r="M12" s="17">
        <v>0</v>
      </c>
      <c r="N12" s="17">
        <v>0</v>
      </c>
      <c r="O12" s="17">
        <v>0</v>
      </c>
      <c r="P12" s="17">
        <v>0</v>
      </c>
      <c r="Q12" s="10"/>
    </row>
    <row r="13" spans="2:17" ht="63" x14ac:dyDescent="0.25">
      <c r="B13" s="18"/>
      <c r="C13" s="13"/>
      <c r="D13" s="6"/>
      <c r="E13" s="19"/>
      <c r="F13" s="6"/>
      <c r="G13" s="6"/>
      <c r="H13" s="6"/>
      <c r="I13" s="15">
        <f t="shared" ref="I13:I14" si="4">SUM(K13)</f>
        <v>33742.49</v>
      </c>
      <c r="J13" s="16" t="s">
        <v>6</v>
      </c>
      <c r="K13" s="17">
        <f t="shared" si="3"/>
        <v>33742.49</v>
      </c>
      <c r="L13" s="17">
        <v>33742.49</v>
      </c>
      <c r="M13" s="17">
        <v>0</v>
      </c>
      <c r="N13" s="17">
        <v>0</v>
      </c>
      <c r="O13" s="17">
        <v>0</v>
      </c>
      <c r="P13" s="17">
        <v>0</v>
      </c>
      <c r="Q13" s="10"/>
    </row>
    <row r="14" spans="2:17" ht="111" customHeight="1" x14ac:dyDescent="0.25">
      <c r="B14" s="18"/>
      <c r="C14" s="13"/>
      <c r="D14" s="6"/>
      <c r="E14" s="19"/>
      <c r="F14" s="6"/>
      <c r="G14" s="6"/>
      <c r="H14" s="6"/>
      <c r="I14" s="15">
        <f t="shared" si="4"/>
        <v>20768.810000000001</v>
      </c>
      <c r="J14" s="16" t="s">
        <v>24</v>
      </c>
      <c r="K14" s="17">
        <f t="shared" si="3"/>
        <v>20768.810000000001</v>
      </c>
      <c r="L14" s="17">
        <v>20768.810000000001</v>
      </c>
      <c r="M14" s="17">
        <v>0</v>
      </c>
      <c r="N14" s="17">
        <v>0</v>
      </c>
      <c r="O14" s="17">
        <v>0</v>
      </c>
      <c r="P14" s="17">
        <v>0</v>
      </c>
      <c r="Q14" s="10"/>
    </row>
    <row r="15" spans="2:17" ht="32.25" customHeight="1" x14ac:dyDescent="0.25">
      <c r="B15" s="18" t="s">
        <v>31</v>
      </c>
      <c r="C15" s="13" t="s">
        <v>32</v>
      </c>
      <c r="D15" s="20" t="s">
        <v>33</v>
      </c>
      <c r="E15" s="19" t="s">
        <v>7</v>
      </c>
      <c r="F15" s="6">
        <v>2026</v>
      </c>
      <c r="G15" s="6"/>
      <c r="H15" s="6"/>
      <c r="I15" s="15">
        <f t="shared" ref="I15:I23" si="5">SUM(K15)</f>
        <v>4563.62</v>
      </c>
      <c r="J15" s="16" t="s">
        <v>8</v>
      </c>
      <c r="K15" s="17">
        <f t="shared" si="3"/>
        <v>4563.62</v>
      </c>
      <c r="L15" s="17">
        <f>SUM(L16:L17)</f>
        <v>4563.62</v>
      </c>
      <c r="M15" s="17">
        <f>SUM(M16:M17)</f>
        <v>0</v>
      </c>
      <c r="N15" s="17">
        <f>SUM(N16:N17)</f>
        <v>0</v>
      </c>
      <c r="O15" s="17">
        <f>SUM(O16:O17)</f>
        <v>0</v>
      </c>
      <c r="P15" s="17">
        <f>SUM(P16:P17)</f>
        <v>0</v>
      </c>
      <c r="Q15" s="10"/>
    </row>
    <row r="16" spans="2:17" ht="63" x14ac:dyDescent="0.25">
      <c r="B16" s="18"/>
      <c r="C16" s="13"/>
      <c r="D16" s="20"/>
      <c r="E16" s="19"/>
      <c r="F16" s="6"/>
      <c r="G16" s="6"/>
      <c r="H16" s="6"/>
      <c r="I16" s="17">
        <f t="shared" si="5"/>
        <v>2838.57</v>
      </c>
      <c r="J16" s="16" t="s">
        <v>6</v>
      </c>
      <c r="K16" s="17">
        <f t="shared" si="3"/>
        <v>2838.57</v>
      </c>
      <c r="L16" s="17">
        <v>2838.57</v>
      </c>
      <c r="M16" s="17">
        <v>0</v>
      </c>
      <c r="N16" s="17">
        <v>0</v>
      </c>
      <c r="O16" s="17">
        <v>0</v>
      </c>
      <c r="P16" s="17">
        <v>0</v>
      </c>
      <c r="Q16" s="10"/>
    </row>
    <row r="17" spans="2:17" ht="79.5" customHeight="1" x14ac:dyDescent="0.25">
      <c r="B17" s="18"/>
      <c r="C17" s="13"/>
      <c r="D17" s="20"/>
      <c r="E17" s="19"/>
      <c r="F17" s="6"/>
      <c r="G17" s="6"/>
      <c r="H17" s="6"/>
      <c r="I17" s="17">
        <f t="shared" si="5"/>
        <v>1725.05</v>
      </c>
      <c r="J17" s="16" t="s">
        <v>24</v>
      </c>
      <c r="K17" s="17">
        <f t="shared" si="3"/>
        <v>1725.05</v>
      </c>
      <c r="L17" s="17">
        <v>1725.05</v>
      </c>
      <c r="M17" s="17">
        <v>0</v>
      </c>
      <c r="N17" s="17">
        <v>0</v>
      </c>
      <c r="O17" s="17">
        <v>0</v>
      </c>
      <c r="P17" s="17">
        <v>0</v>
      </c>
      <c r="Q17" s="10"/>
    </row>
    <row r="18" spans="2:17" ht="189.75" customHeight="1" x14ac:dyDescent="0.25">
      <c r="B18" s="21">
        <v>2</v>
      </c>
      <c r="C18" s="21" t="s">
        <v>42</v>
      </c>
      <c r="D18" s="10" t="s">
        <v>4</v>
      </c>
      <c r="E18" s="22" t="s">
        <v>4</v>
      </c>
      <c r="F18" s="10" t="s">
        <v>4</v>
      </c>
      <c r="G18" s="10" t="s">
        <v>4</v>
      </c>
      <c r="H18" s="10" t="s">
        <v>4</v>
      </c>
      <c r="I18" s="15">
        <f t="shared" si="5"/>
        <v>1392.8285000000001</v>
      </c>
      <c r="J18" s="16" t="s">
        <v>24</v>
      </c>
      <c r="K18" s="17">
        <f>SUM(K19+K23+K27)</f>
        <v>1392.8285000000001</v>
      </c>
      <c r="L18" s="17">
        <f t="shared" ref="L18:P18" si="6">SUM(L19+L23+L27)</f>
        <v>1392.8285000000001</v>
      </c>
      <c r="M18" s="17">
        <f t="shared" si="6"/>
        <v>0</v>
      </c>
      <c r="N18" s="17">
        <f t="shared" si="6"/>
        <v>0</v>
      </c>
      <c r="O18" s="17">
        <f t="shared" si="6"/>
        <v>0</v>
      </c>
      <c r="P18" s="17">
        <f t="shared" si="6"/>
        <v>0</v>
      </c>
      <c r="Q18" s="10"/>
    </row>
    <row r="19" spans="2:17" ht="66" customHeight="1" x14ac:dyDescent="0.25">
      <c r="B19" s="18" t="s">
        <v>37</v>
      </c>
      <c r="C19" s="13" t="s">
        <v>30</v>
      </c>
      <c r="D19" s="6" t="s">
        <v>22</v>
      </c>
      <c r="E19" s="23" t="s">
        <v>43</v>
      </c>
      <c r="F19" s="6">
        <v>2026</v>
      </c>
      <c r="G19" s="16"/>
      <c r="H19" s="16"/>
      <c r="I19" s="15">
        <f t="shared" si="5"/>
        <v>877.31999999999994</v>
      </c>
      <c r="J19" s="16" t="s">
        <v>8</v>
      </c>
      <c r="K19" s="17">
        <f>SUM(L19:P19)</f>
        <v>877.31999999999994</v>
      </c>
      <c r="L19" s="17">
        <f>SUM(L20:L22)</f>
        <v>877.31999999999994</v>
      </c>
      <c r="M19" s="17">
        <v>0</v>
      </c>
      <c r="N19" s="17">
        <v>0</v>
      </c>
      <c r="O19" s="17">
        <v>0</v>
      </c>
      <c r="P19" s="17">
        <v>0</v>
      </c>
      <c r="Q19" s="10"/>
    </row>
    <row r="20" spans="2:17" ht="80.25" customHeight="1" x14ac:dyDescent="0.25">
      <c r="B20" s="18"/>
      <c r="C20" s="13"/>
      <c r="D20" s="6"/>
      <c r="E20" s="23" t="s">
        <v>35</v>
      </c>
      <c r="F20" s="6"/>
      <c r="G20" s="16"/>
      <c r="H20" s="16"/>
      <c r="I20" s="15">
        <f t="shared" si="5"/>
        <v>88.82</v>
      </c>
      <c r="J20" s="16" t="s">
        <v>24</v>
      </c>
      <c r="K20" s="17">
        <f t="shared" ref="K20:K26" si="7">SUM(L20:P20)</f>
        <v>88.82</v>
      </c>
      <c r="L20" s="17">
        <v>88.82</v>
      </c>
      <c r="M20" s="17">
        <v>0</v>
      </c>
      <c r="N20" s="17">
        <v>0</v>
      </c>
      <c r="O20" s="17">
        <v>0</v>
      </c>
      <c r="P20" s="17">
        <v>0</v>
      </c>
      <c r="Q20" s="10"/>
    </row>
    <row r="21" spans="2:17" ht="80.25" customHeight="1" x14ac:dyDescent="0.25">
      <c r="B21" s="18"/>
      <c r="C21" s="13"/>
      <c r="D21" s="6"/>
      <c r="E21" s="23" t="s">
        <v>36</v>
      </c>
      <c r="F21" s="6"/>
      <c r="G21" s="16"/>
      <c r="H21" s="16"/>
      <c r="I21" s="15">
        <f t="shared" si="5"/>
        <v>488.5</v>
      </c>
      <c r="J21" s="16" t="s">
        <v>24</v>
      </c>
      <c r="K21" s="17">
        <v>488.5</v>
      </c>
      <c r="L21" s="17">
        <v>488.5</v>
      </c>
      <c r="M21" s="17">
        <v>0</v>
      </c>
      <c r="N21" s="17">
        <v>0</v>
      </c>
      <c r="O21" s="17">
        <v>0</v>
      </c>
      <c r="P21" s="17">
        <v>0</v>
      </c>
      <c r="Q21" s="10"/>
    </row>
    <row r="22" spans="2:17" ht="119.25" customHeight="1" x14ac:dyDescent="0.25">
      <c r="B22" s="18"/>
      <c r="C22" s="13"/>
      <c r="D22" s="6"/>
      <c r="E22" s="24" t="s">
        <v>49</v>
      </c>
      <c r="F22" s="6"/>
      <c r="G22" s="11"/>
      <c r="H22" s="11"/>
      <c r="I22" s="15">
        <f t="shared" si="5"/>
        <v>300</v>
      </c>
      <c r="J22" s="16" t="s">
        <v>24</v>
      </c>
      <c r="K22" s="17">
        <v>300</v>
      </c>
      <c r="L22" s="17">
        <v>300</v>
      </c>
      <c r="M22" s="17">
        <v>0</v>
      </c>
      <c r="N22" s="17">
        <v>0</v>
      </c>
      <c r="O22" s="17">
        <v>0</v>
      </c>
      <c r="P22" s="17">
        <v>0</v>
      </c>
      <c r="Q22" s="10"/>
    </row>
    <row r="23" spans="2:17" ht="63" customHeight="1" x14ac:dyDescent="0.25">
      <c r="B23" s="18" t="s">
        <v>38</v>
      </c>
      <c r="C23" s="13" t="s">
        <v>32</v>
      </c>
      <c r="D23" s="20" t="s">
        <v>33</v>
      </c>
      <c r="E23" s="23" t="s">
        <v>43</v>
      </c>
      <c r="F23" s="6">
        <v>2026</v>
      </c>
      <c r="G23" s="11"/>
      <c r="H23" s="11"/>
      <c r="I23" s="15">
        <f t="shared" si="5"/>
        <v>50</v>
      </c>
      <c r="J23" s="16" t="s">
        <v>8</v>
      </c>
      <c r="K23" s="17">
        <f t="shared" si="7"/>
        <v>50</v>
      </c>
      <c r="L23" s="17">
        <f>SUM(L24+L25+L26)</f>
        <v>50</v>
      </c>
      <c r="M23" s="17">
        <f>SUM(M24:M24)</f>
        <v>0</v>
      </c>
      <c r="N23" s="17">
        <f>SUM(N24:N24)</f>
        <v>0</v>
      </c>
      <c r="O23" s="17">
        <f>SUM(O24:O24)</f>
        <v>0</v>
      </c>
      <c r="P23" s="17">
        <f>SUM(P24:P24)</f>
        <v>0</v>
      </c>
      <c r="Q23" s="10"/>
    </row>
    <row r="24" spans="2:17" ht="76.5" customHeight="1" x14ac:dyDescent="0.25">
      <c r="B24" s="18"/>
      <c r="C24" s="13"/>
      <c r="D24" s="20"/>
      <c r="E24" s="23" t="s">
        <v>35</v>
      </c>
      <c r="F24" s="6"/>
      <c r="G24" s="11"/>
      <c r="H24" s="11"/>
      <c r="I24" s="15">
        <f t="shared" ref="I24" si="8">SUM(K24)</f>
        <v>0</v>
      </c>
      <c r="J24" s="16" t="s">
        <v>24</v>
      </c>
      <c r="K24" s="17">
        <f t="shared" si="7"/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0"/>
    </row>
    <row r="25" spans="2:17" ht="76.5" customHeight="1" x14ac:dyDescent="0.25">
      <c r="B25" s="18"/>
      <c r="C25" s="13"/>
      <c r="D25" s="20"/>
      <c r="E25" s="23" t="s">
        <v>36</v>
      </c>
      <c r="F25" s="6"/>
      <c r="G25" s="11"/>
      <c r="H25" s="11"/>
      <c r="I25" s="15">
        <f t="shared" ref="I25" si="9">SUM(K25)</f>
        <v>0</v>
      </c>
      <c r="J25" s="16" t="s">
        <v>24</v>
      </c>
      <c r="K25" s="17">
        <f t="shared" ref="K25" si="10">SUM(L25:P25)</f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0"/>
    </row>
    <row r="26" spans="2:17" ht="78.75" customHeight="1" x14ac:dyDescent="0.25">
      <c r="B26" s="18"/>
      <c r="C26" s="13"/>
      <c r="D26" s="20"/>
      <c r="E26" s="24" t="s">
        <v>50</v>
      </c>
      <c r="F26" s="6"/>
      <c r="G26" s="11"/>
      <c r="H26" s="11"/>
      <c r="I26" s="15">
        <f>SUM(K26)</f>
        <v>50</v>
      </c>
      <c r="J26" s="16" t="s">
        <v>24</v>
      </c>
      <c r="K26" s="17">
        <f t="shared" si="7"/>
        <v>50</v>
      </c>
      <c r="L26" s="17">
        <v>50</v>
      </c>
      <c r="M26" s="17">
        <v>0</v>
      </c>
      <c r="N26" s="17">
        <v>0</v>
      </c>
      <c r="O26" s="17">
        <v>0</v>
      </c>
      <c r="P26" s="17">
        <v>0</v>
      </c>
      <c r="Q26" s="10"/>
    </row>
    <row r="27" spans="2:17" ht="207.75" customHeight="1" x14ac:dyDescent="0.25">
      <c r="B27" s="25" t="s">
        <v>40</v>
      </c>
      <c r="C27" s="21" t="s">
        <v>48</v>
      </c>
      <c r="D27" s="26" t="s">
        <v>39</v>
      </c>
      <c r="E27" s="24" t="s">
        <v>44</v>
      </c>
      <c r="F27" s="11">
        <v>2026</v>
      </c>
      <c r="G27" s="11"/>
      <c r="H27" s="11"/>
      <c r="I27" s="15">
        <v>465.50850000000003</v>
      </c>
      <c r="J27" s="16" t="s">
        <v>24</v>
      </c>
      <c r="K27" s="17">
        <v>465.50850000000003</v>
      </c>
      <c r="L27" s="17">
        <v>465.50850000000003</v>
      </c>
      <c r="M27" s="17">
        <v>0</v>
      </c>
      <c r="N27" s="17">
        <v>0</v>
      </c>
      <c r="O27" s="17">
        <v>0</v>
      </c>
      <c r="P27" s="17">
        <v>0</v>
      </c>
      <c r="Q27" s="10"/>
    </row>
    <row r="28" spans="2:17" x14ac:dyDescent="0.25">
      <c r="B28" s="27" t="s">
        <v>9</v>
      </c>
      <c r="C28" s="27"/>
      <c r="D28" s="4" t="s">
        <v>4</v>
      </c>
      <c r="E28" s="4" t="s">
        <v>4</v>
      </c>
      <c r="F28" s="4" t="s">
        <v>4</v>
      </c>
      <c r="G28" s="4" t="s">
        <v>4</v>
      </c>
      <c r="H28" s="4" t="s">
        <v>4</v>
      </c>
      <c r="I28" s="4" t="s">
        <v>4</v>
      </c>
      <c r="J28" s="28" t="s">
        <v>10</v>
      </c>
      <c r="K28" s="29">
        <f>SUM(L28:P28)</f>
        <v>60467.748500000002</v>
      </c>
      <c r="L28" s="29">
        <f>SUM(L9+L18)</f>
        <v>60467.748500000002</v>
      </c>
      <c r="M28" s="29">
        <f t="shared" ref="M28:P28" si="11">SUM(M9+M18)</f>
        <v>0</v>
      </c>
      <c r="N28" s="29">
        <f t="shared" si="11"/>
        <v>0</v>
      </c>
      <c r="O28" s="29">
        <f t="shared" si="11"/>
        <v>0</v>
      </c>
      <c r="P28" s="29">
        <f t="shared" si="11"/>
        <v>0</v>
      </c>
      <c r="Q28" s="30"/>
    </row>
    <row r="29" spans="2:17" ht="63" x14ac:dyDescent="0.25">
      <c r="B29" s="27"/>
      <c r="C29" s="27"/>
      <c r="D29" s="4"/>
      <c r="E29" s="4"/>
      <c r="F29" s="4"/>
      <c r="G29" s="4"/>
      <c r="H29" s="4"/>
      <c r="I29" s="4"/>
      <c r="J29" s="28" t="s">
        <v>6</v>
      </c>
      <c r="K29" s="29">
        <f t="shared" ref="K29:K30" si="12">SUM(L29:P29)</f>
        <v>36581.06</v>
      </c>
      <c r="L29" s="29">
        <f t="shared" ref="L29:P29" si="13">SUM(L10)</f>
        <v>36581.06</v>
      </c>
      <c r="M29" s="29">
        <f t="shared" si="13"/>
        <v>0</v>
      </c>
      <c r="N29" s="29">
        <f t="shared" si="13"/>
        <v>0</v>
      </c>
      <c r="O29" s="29">
        <f t="shared" si="13"/>
        <v>0</v>
      </c>
      <c r="P29" s="29">
        <f t="shared" si="13"/>
        <v>0</v>
      </c>
      <c r="Q29" s="30"/>
    </row>
    <row r="30" spans="2:17" ht="78.75" x14ac:dyDescent="0.25">
      <c r="B30" s="27"/>
      <c r="C30" s="27"/>
      <c r="D30" s="4"/>
      <c r="E30" s="4"/>
      <c r="F30" s="4"/>
      <c r="G30" s="4"/>
      <c r="H30" s="4"/>
      <c r="I30" s="4"/>
      <c r="J30" s="28" t="s">
        <v>24</v>
      </c>
      <c r="K30" s="29">
        <f t="shared" si="12"/>
        <v>23886.6885</v>
      </c>
      <c r="L30" s="29">
        <f>SUM(L11+L18)</f>
        <v>23886.6885</v>
      </c>
      <c r="M30" s="29">
        <f t="shared" ref="M30:P30" si="14">SUM(M11+M18)</f>
        <v>0</v>
      </c>
      <c r="N30" s="29">
        <f t="shared" si="14"/>
        <v>0</v>
      </c>
      <c r="O30" s="29">
        <f t="shared" si="14"/>
        <v>0</v>
      </c>
      <c r="P30" s="29">
        <f t="shared" si="14"/>
        <v>0</v>
      </c>
      <c r="Q30" s="30"/>
    </row>
    <row r="31" spans="2:17" x14ac:dyDescent="0.25">
      <c r="B31" s="31"/>
      <c r="C31" s="31"/>
      <c r="D31" s="31"/>
      <c r="E31" s="31"/>
      <c r="F31" s="31"/>
      <c r="G31" s="31"/>
      <c r="H31" s="31"/>
      <c r="I31" s="31"/>
      <c r="J31" s="32"/>
      <c r="K31" s="31"/>
      <c r="L31" s="31"/>
      <c r="M31" s="31"/>
      <c r="N31" s="31"/>
      <c r="O31" s="31"/>
      <c r="P31" s="31"/>
      <c r="Q31" s="33" t="s">
        <v>47</v>
      </c>
    </row>
    <row r="32" spans="2:17" x14ac:dyDescent="0.25">
      <c r="B32" s="34" t="s">
        <v>29</v>
      </c>
      <c r="C32" s="34"/>
      <c r="D32" s="34"/>
      <c r="E32" s="34"/>
      <c r="F32" s="34"/>
      <c r="G32" s="34"/>
      <c r="H32" s="34"/>
      <c r="I32" s="34"/>
      <c r="J32" s="35"/>
      <c r="K32" s="34"/>
      <c r="L32" s="34"/>
      <c r="M32" s="31"/>
      <c r="N32" s="31"/>
      <c r="O32" s="31"/>
      <c r="P32" s="31"/>
      <c r="Q32" s="31"/>
    </row>
    <row r="33" spans="2:17" x14ac:dyDescent="0.25">
      <c r="B33" s="34" t="s">
        <v>20</v>
      </c>
      <c r="C33" s="34"/>
      <c r="D33" s="34"/>
      <c r="E33" s="34"/>
      <c r="F33" s="34"/>
      <c r="G33" s="34"/>
      <c r="H33" s="34"/>
      <c r="I33" s="34"/>
      <c r="J33" s="35"/>
      <c r="K33" s="34"/>
      <c r="L33" s="34" t="s">
        <v>21</v>
      </c>
      <c r="M33" s="31"/>
      <c r="N33" s="31"/>
      <c r="O33" s="31"/>
      <c r="P33" s="31"/>
      <c r="Q33" s="31"/>
    </row>
  </sheetData>
  <mergeCells count="51">
    <mergeCell ref="C9:C11"/>
    <mergeCell ref="D9:D11"/>
    <mergeCell ref="E9:E11"/>
    <mergeCell ref="F9:F11"/>
    <mergeCell ref="B4:B5"/>
    <mergeCell ref="C4:C5"/>
    <mergeCell ref="D4:D5"/>
    <mergeCell ref="E4:E5"/>
    <mergeCell ref="F4:F5"/>
    <mergeCell ref="C8:Q8"/>
    <mergeCell ref="I4:I5"/>
    <mergeCell ref="J4:J5"/>
    <mergeCell ref="K4:P4"/>
    <mergeCell ref="Q4:Q5"/>
    <mergeCell ref="B9:B11"/>
    <mergeCell ref="G28:G30"/>
    <mergeCell ref="H28:H30"/>
    <mergeCell ref="I28:I30"/>
    <mergeCell ref="M1:Q1"/>
    <mergeCell ref="G15:G17"/>
    <mergeCell ref="H15:H17"/>
    <mergeCell ref="G12:G14"/>
    <mergeCell ref="G9:G11"/>
    <mergeCell ref="G4:G5"/>
    <mergeCell ref="H4:H5"/>
    <mergeCell ref="H9:H11"/>
    <mergeCell ref="H12:H14"/>
    <mergeCell ref="G7:L7"/>
    <mergeCell ref="B2:Q2"/>
    <mergeCell ref="B15:B17"/>
    <mergeCell ref="C15:C17"/>
    <mergeCell ref="E28:E30"/>
    <mergeCell ref="F28:F30"/>
    <mergeCell ref="D19:D22"/>
    <mergeCell ref="D23:D26"/>
    <mergeCell ref="C23:C26"/>
    <mergeCell ref="F23:F26"/>
    <mergeCell ref="B28:C30"/>
    <mergeCell ref="D28:D30"/>
    <mergeCell ref="B23:B26"/>
    <mergeCell ref="B19:B22"/>
    <mergeCell ref="C19:C22"/>
    <mergeCell ref="F19:F22"/>
    <mergeCell ref="E15:E17"/>
    <mergeCell ref="F15:F17"/>
    <mergeCell ref="B12:B14"/>
    <mergeCell ref="C12:C14"/>
    <mergeCell ref="E12:E14"/>
    <mergeCell ref="F12:F14"/>
    <mergeCell ref="D15:D17"/>
    <mergeCell ref="D12:D14"/>
  </mergeCells>
  <pageMargins left="0.70866141732283472" right="0.70866141732283472" top="0.74803149606299213" bottom="0.74803149606299213" header="0.31496062992125984" footer="0.31496062992125984"/>
  <pageSetup paperSize="9" scale="53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Козлова Наталья Михайловна</dc:creator>
  <cp:lastModifiedBy>Старостина Людмила Евгеньевна</cp:lastModifiedBy>
  <cp:lastPrinted>2026-04-02T06:07:10Z</cp:lastPrinted>
  <dcterms:created xsi:type="dcterms:W3CDTF">2025-02-13T10:15:57Z</dcterms:created>
  <dcterms:modified xsi:type="dcterms:W3CDTF">2026-09-03T09:15:43Z</dcterms:modified>
</cp:coreProperties>
</file>