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8"/>
  </bookViews>
  <sheets>
    <sheet name="аналит. дан. о расх 2017 9 мес" sheetId="2" r:id="rId1"/>
  </sheets>
  <definedNames>
    <definedName name="_xlnm._FilterDatabase" localSheetId="0" hidden="1">'аналит. дан. о расх 2017 9 мес'!$A$1:$M$455</definedName>
    <definedName name="_xlnm.Print_Titles" localSheetId="0">'аналит. дан. о расх 2017 9 мес'!$7:$7</definedName>
    <definedName name="_xlnm.Print_Area" localSheetId="0">'аналит. дан. о расх 2017 9 мес'!$A$1:$K$73</definedName>
  </definedNames>
  <calcPr calcId="145621"/>
  <fileRecoveryPr autoRecover="0"/>
</workbook>
</file>

<file path=xl/calcChain.xml><?xml version="1.0" encoding="utf-8"?>
<calcChain xmlns="http://schemas.openxmlformats.org/spreadsheetml/2006/main">
  <c r="K8" i="2" l="1"/>
  <c r="J8" i="2"/>
  <c r="E61" i="2"/>
  <c r="D61" i="2"/>
  <c r="G69" i="2"/>
  <c r="H69" i="2"/>
  <c r="G65" i="2"/>
  <c r="H65" i="2"/>
  <c r="G61" i="2"/>
  <c r="H61" i="2"/>
  <c r="G56" i="2"/>
  <c r="H56" i="2"/>
  <c r="G53" i="2"/>
  <c r="H53" i="2"/>
  <c r="G49" i="2"/>
  <c r="H49" i="2"/>
  <c r="G39" i="2"/>
  <c r="H39" i="2"/>
  <c r="G36" i="2"/>
  <c r="H36" i="2"/>
  <c r="G31" i="2"/>
  <c r="H31" i="2"/>
  <c r="G23" i="2"/>
  <c r="H23" i="2"/>
  <c r="G19" i="2"/>
  <c r="H19" i="2"/>
  <c r="G16" i="2"/>
  <c r="H16" i="2"/>
  <c r="E69" i="2"/>
  <c r="D69" i="2"/>
  <c r="E65" i="2"/>
  <c r="D65" i="2"/>
  <c r="E56" i="2"/>
  <c r="D56" i="2"/>
  <c r="F56" i="2"/>
  <c r="E53" i="2"/>
  <c r="D53" i="2"/>
  <c r="E49" i="2"/>
  <c r="D49" i="2"/>
  <c r="E39" i="2"/>
  <c r="D39" i="2"/>
  <c r="E36" i="2"/>
  <c r="D36" i="2"/>
  <c r="E31" i="2"/>
  <c r="D31" i="2"/>
  <c r="E23" i="2"/>
  <c r="D23" i="2"/>
  <c r="E19" i="2"/>
  <c r="D19" i="2"/>
  <c r="E16" i="2"/>
  <c r="D16" i="2"/>
  <c r="E8" i="2"/>
  <c r="D8" i="2"/>
  <c r="G8" i="2"/>
  <c r="H8" i="2"/>
  <c r="F72" i="2"/>
  <c r="F69" i="2"/>
  <c r="F65" i="2"/>
  <c r="F61" i="2"/>
  <c r="F53" i="2"/>
  <c r="F49" i="2"/>
  <c r="F39" i="2"/>
  <c r="F36" i="2"/>
  <c r="F31" i="2"/>
  <c r="F23" i="2"/>
  <c r="F19" i="2"/>
  <c r="F16" i="2"/>
  <c r="F8" i="2"/>
  <c r="E72" i="2" l="1"/>
  <c r="D72" i="2"/>
  <c r="G72" i="2"/>
  <c r="H72" i="2"/>
  <c r="K43" i="2"/>
  <c r="K36" i="2"/>
  <c r="K37" i="2"/>
  <c r="K28" i="2"/>
  <c r="J36" i="2"/>
  <c r="J37" i="2"/>
  <c r="J69" i="2"/>
  <c r="J70" i="2"/>
  <c r="J25" i="2"/>
  <c r="K67" i="2" l="1"/>
  <c r="J67" i="2"/>
  <c r="K66" i="2"/>
  <c r="J66" i="2"/>
  <c r="K65" i="2"/>
  <c r="J65" i="2"/>
  <c r="I65" i="2"/>
  <c r="K63" i="2"/>
  <c r="J63" i="2"/>
  <c r="K62" i="2"/>
  <c r="J62" i="2"/>
  <c r="K61" i="2"/>
  <c r="J61" i="2"/>
  <c r="I61" i="2"/>
  <c r="K59" i="2"/>
  <c r="J59" i="2"/>
  <c r="K58" i="2"/>
  <c r="J58" i="2"/>
  <c r="K57" i="2"/>
  <c r="J57" i="2"/>
  <c r="K56" i="2"/>
  <c r="J56" i="2"/>
  <c r="I56" i="2"/>
  <c r="K54" i="2"/>
  <c r="J54" i="2"/>
  <c r="K53" i="2"/>
  <c r="J53" i="2"/>
  <c r="I53" i="2"/>
  <c r="K51" i="2"/>
  <c r="J51" i="2"/>
  <c r="K50" i="2"/>
  <c r="J50" i="2"/>
  <c r="K49" i="2"/>
  <c r="J49" i="2"/>
  <c r="I49" i="2"/>
  <c r="H47" i="2"/>
  <c r="E47" i="2"/>
  <c r="D47" i="2"/>
  <c r="K46" i="2"/>
  <c r="J46" i="2"/>
  <c r="K45" i="2"/>
  <c r="J45" i="2"/>
  <c r="J43" i="2"/>
  <c r="J42" i="2"/>
  <c r="K41" i="2"/>
  <c r="K40" i="2"/>
  <c r="J40" i="2"/>
  <c r="K39" i="2"/>
  <c r="J39" i="2"/>
  <c r="I39" i="2"/>
  <c r="I36" i="2"/>
  <c r="K34" i="2"/>
  <c r="J34" i="2"/>
  <c r="K33" i="2"/>
  <c r="J33" i="2"/>
  <c r="K32" i="2"/>
  <c r="J32" i="2"/>
  <c r="K31" i="2"/>
  <c r="J31" i="2"/>
  <c r="I31" i="2"/>
  <c r="K29" i="2"/>
  <c r="J29" i="2"/>
  <c r="K27" i="2"/>
  <c r="J27" i="2"/>
  <c r="K26" i="2"/>
  <c r="J26" i="2"/>
  <c r="K23" i="2"/>
  <c r="J23" i="2"/>
  <c r="I23" i="2"/>
  <c r="K21" i="2"/>
  <c r="J21" i="2"/>
  <c r="K20" i="2"/>
  <c r="J20" i="2"/>
  <c r="K19" i="2"/>
  <c r="J19" i="2"/>
  <c r="I19" i="2"/>
  <c r="J17" i="2"/>
  <c r="J16" i="2"/>
  <c r="I16" i="2"/>
  <c r="K14" i="2"/>
  <c r="J14" i="2"/>
  <c r="K12" i="2"/>
  <c r="J12" i="2"/>
  <c r="K11" i="2"/>
  <c r="J11" i="2"/>
  <c r="K10" i="2"/>
  <c r="J10" i="2"/>
  <c r="K9" i="2"/>
  <c r="J9" i="2"/>
  <c r="I8" i="2"/>
  <c r="K72" i="2" l="1"/>
  <c r="G47" i="2"/>
  <c r="J72" i="2"/>
  <c r="J41" i="2"/>
  <c r="I72" i="2"/>
</calcChain>
</file>

<file path=xl/sharedStrings.xml><?xml version="1.0" encoding="utf-8"?>
<sst xmlns="http://schemas.openxmlformats.org/spreadsheetml/2006/main" count="155" uniqueCount="82">
  <si>
    <t>по разделам, подразделам классификации расхродов бюджетов</t>
  </si>
  <si>
    <t>тыс.руб.</t>
  </si>
  <si>
    <t xml:space="preserve">Наименования </t>
  </si>
  <si>
    <t>РЗ</t>
  </si>
  <si>
    <t>Назначено на 2017 год</t>
  </si>
  <si>
    <t>Процент исполнения к годовому назначению 
2017 год</t>
  </si>
  <si>
    <t>Общегосударственные вопросы</t>
  </si>
  <si>
    <t xml:space="preserve">01 </t>
  </si>
  <si>
    <t xml:space="preserve">Функционирование высшего должностного лица субъекта Российской Федерации и муниципального образования
</t>
  </si>
  <si>
    <t>01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</si>
  <si>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</si>
  <si>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</si>
  <si>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</si>
  <si>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</si>
  <si>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</si>
  <si>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</si>
  <si>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</si>
  <si>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</si>
  <si>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</si>
  <si>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-</t>
  </si>
  <si>
    <t>Другие общегосударственные вопросы</t>
  </si>
  <si>
    <t>13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</si>
  <si>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</si>
  <si>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</si>
  <si>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</si>
  <si>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</si>
  <si>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</si>
  <si>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</si>
  <si>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</si>
  <si>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</si>
  <si>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</si>
  <si>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</si>
  <si>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</si>
  <si>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</si>
  <si>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</si>
  <si>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</si>
  <si>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</si>
  <si>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</si>
  <si>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</si>
  <si>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</si>
  <si>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</si>
  <si>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 xml:space="preserve">Образование 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</si>
  <si>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</si>
  <si>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</si>
  <si>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</si>
  <si>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</si>
  <si>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</si>
  <si>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</si>
  <si>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</si>
  <si>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</si>
  <si>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</si>
  <si>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</si>
  <si>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</si>
  <si>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</si>
  <si>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</si>
  <si>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</si>
  <si>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10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</si>
  <si>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</si>
  <si>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</si>
  <si>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</si>
  <si>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</si>
  <si>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</si>
  <si>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Средства массовой информации</t>
  </si>
  <si>
    <t>Телевидение и радиовещание</t>
  </si>
  <si>
    <t>Периодическая печать и издательства</t>
  </si>
  <si>
    <t xml:space="preserve">В С Е Г О   Р А С Х О Д О В </t>
  </si>
  <si>
    <t>за 9 месяцев 2017 года</t>
  </si>
  <si>
    <t>Аналитические данные о расходах бюджета Одинцовского муниципального района</t>
  </si>
  <si>
    <t>в сравнении с 9 месяцами 2016 года</t>
  </si>
  <si>
    <t>Сельское хозяйство и рыболовство</t>
  </si>
  <si>
    <t>Лесное хозяйство</t>
  </si>
  <si>
    <t>Связь и информатика</t>
  </si>
  <si>
    <t>Охрана объектов растительного и животного мира и среды их обитания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</si>
  <si>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</si>
  <si>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</si>
  <si>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Назначено на 9 месяцев 2017 года</t>
  </si>
  <si>
    <t>Исполнено за 9 месяцев 2017 года</t>
  </si>
  <si>
    <t>Назначено на 9 месяцев 2016 года</t>
  </si>
  <si>
    <t>Исполнено за 
9 месяцев 2016 года</t>
  </si>
  <si>
    <t>Высшее и послевузовское профессиональное образование</t>
  </si>
  <si>
    <t>Процент исполнения за 9 месяцев 2017 года к 9 месяцам 2016 года</t>
  </si>
  <si>
    <t>Процент исполнения к назначениям 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</si>
</sst>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b/>
      <sz val="16"/>
      <name val="Times New Roman Cyr"/>
      <family val="1"/>
      <charset val="204"/>
    </font>
    <font>
      <sz val="10.5"/>
      <name val="Times New Roman Cyr"/>
      <family val="1"/>
      <charset val="204"/>
    </font>
    <font>
      <sz val="10.5"/>
      <color indexed="8"/>
      <name val="Times New Roman Cyr"/>
      <family val="1"/>
      <charset val="204"/>
    </font>
    <font>
      <b/>
      <sz val="10.5"/>
      <color indexed="8"/>
      <name val="Times New Roman Cyr"/>
      <charset val="204"/>
    </font>
    <font>
      <b/>
      <sz val="13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8"/>
      <name val="Times New Roman Cyr"/>
      <charset val="204"/>
    </font>
    <font>
      <b/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sz val="10"/>
      <name val="Times New Roman CYR"/>
      <charset val="204"/>
    </font>
    <font>
      <sz val="12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sz val="10"/>
      <color indexed="8"/>
      <name val="Times New Roman Cyr"/>
      <family val="1"/>
      <charset val="204"/>
    </font>
    <font>
      <sz val="14"/>
      <name val="Times New Roman Cyr"/>
      <charset val="204"/>
    </font>
    <font>
      <sz val="14"/>
      <color indexed="8"/>
      <name val="Times New Roman Cyr"/>
      <charset val="204"/>
    </font>
    <font>
      <sz val="12"/>
      <name val="Times New Roman Cyr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9" fillId="0" borderId="0"/>
    <xf numFmtId="0" fontId="26" fillId="0" borderId="0"/>
    <xf numFmtId="0" fontId="27" fillId="0" borderId="0" applyBorder="0"/>
  </cellStyleXfs>
  <cellXfs count="63">
    <xf numFmtId="0" fontId="0" fillId="0" borderId="0" xfId="0"/>
    <xf numFmtId="0" fontId="2" fillId="0" borderId="0" xfId="1" applyFont="1" applyFill="1" applyAlignment="1">
      <alignment vertical="top"/>
    </xf>
    <xf numFmtId="3" fontId="2" fillId="0" borderId="0" xfId="1" applyNumberFormat="1" applyFont="1" applyFill="1"/>
    <xf numFmtId="0" fontId="2" fillId="0" borderId="0" xfId="1" applyFont="1" applyFill="1"/>
    <xf numFmtId="0" fontId="4" fillId="0" borderId="0" xfId="1" applyFont="1" applyFill="1" applyAlignment="1">
      <alignment wrapText="1"/>
    </xf>
    <xf numFmtId="0" fontId="5" fillId="0" borderId="0" xfId="1" applyFont="1" applyFill="1" applyBorder="1" applyAlignment="1">
      <alignment horizontal="justify" vertical="top"/>
    </xf>
    <xf numFmtId="49" fontId="5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center" wrapText="1"/>
    </xf>
    <xf numFmtId="49" fontId="10" fillId="0" borderId="2" xfId="1" applyNumberFormat="1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wrapText="1"/>
    </xf>
    <xf numFmtId="165" fontId="11" fillId="0" borderId="1" xfId="1" applyNumberFormat="1" applyFont="1" applyFill="1" applyBorder="1" applyAlignment="1">
      <alignment horizontal="center" wrapText="1"/>
    </xf>
    <xf numFmtId="0" fontId="12" fillId="0" borderId="1" xfId="1" applyNumberFormat="1" applyFont="1" applyFill="1" applyBorder="1" applyAlignment="1">
      <alignment horizontal="left" vertical="top" wrapText="1"/>
    </xf>
    <xf numFmtId="0" fontId="13" fillId="0" borderId="1" xfId="1" applyNumberFormat="1" applyFont="1" applyFill="1" applyBorder="1" applyAlignment="1">
      <alignment horizontal="left" vertical="top" wrapText="1"/>
    </xf>
    <xf numFmtId="49" fontId="13" fillId="0" borderId="1" xfId="1" applyNumberFormat="1" applyFont="1" applyFill="1" applyBorder="1" applyAlignment="1">
      <alignment horizontal="center" wrapText="1"/>
    </xf>
    <xf numFmtId="49" fontId="13" fillId="0" borderId="2" xfId="1" applyNumberFormat="1" applyFont="1" applyFill="1" applyBorder="1" applyAlignment="1">
      <alignment horizontal="center" wrapText="1"/>
    </xf>
    <xf numFmtId="166" fontId="15" fillId="0" borderId="0" xfId="1" applyNumberFormat="1" applyFont="1" applyFill="1"/>
    <xf numFmtId="0" fontId="15" fillId="0" borderId="0" xfId="1" applyFont="1" applyFill="1"/>
    <xf numFmtId="0" fontId="16" fillId="0" borderId="1" xfId="1" applyNumberFormat="1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left" vertical="top" wrapText="1"/>
    </xf>
    <xf numFmtId="49" fontId="14" fillId="0" borderId="1" xfId="1" applyNumberFormat="1" applyFont="1" applyFill="1" applyBorder="1" applyAlignment="1">
      <alignment horizontal="center" wrapText="1"/>
    </xf>
    <xf numFmtId="49" fontId="14" fillId="0" borderId="2" xfId="1" applyNumberFormat="1" applyFont="1" applyFill="1" applyBorder="1" applyAlignment="1">
      <alignment horizontal="center" wrapText="1"/>
    </xf>
    <xf numFmtId="0" fontId="13" fillId="0" borderId="1" xfId="1" applyNumberFormat="1" applyFont="1" applyFill="1" applyBorder="1" applyAlignment="1">
      <alignment horizontal="left" vertical="top"/>
    </xf>
    <xf numFmtId="49" fontId="13" fillId="0" borderId="1" xfId="1" applyNumberFormat="1" applyFont="1" applyFill="1" applyBorder="1" applyAlignment="1">
      <alignment horizontal="center"/>
    </xf>
    <xf numFmtId="49" fontId="13" fillId="0" borderId="2" xfId="1" applyNumberFormat="1" applyFont="1" applyFill="1" applyBorder="1" applyAlignment="1">
      <alignment horizontal="center"/>
    </xf>
    <xf numFmtId="0" fontId="19" fillId="0" borderId="0" xfId="1" applyFont="1" applyFill="1"/>
    <xf numFmtId="0" fontId="13" fillId="0" borderId="0" xfId="1" applyNumberFormat="1" applyFont="1" applyFill="1" applyBorder="1" applyAlignment="1">
      <alignment horizontal="left" vertical="top"/>
    </xf>
    <xf numFmtId="49" fontId="13" fillId="0" borderId="0" xfId="1" applyNumberFormat="1" applyFont="1" applyFill="1" applyBorder="1" applyAlignment="1">
      <alignment horizontal="center"/>
    </xf>
    <xf numFmtId="3" fontId="14" fillId="0" borderId="0" xfId="1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 wrapText="1"/>
    </xf>
    <xf numFmtId="3" fontId="19" fillId="0" borderId="0" xfId="1" applyNumberFormat="1" applyFont="1" applyFill="1" applyBorder="1"/>
    <xf numFmtId="0" fontId="16" fillId="0" borderId="0" xfId="1" applyNumberFormat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/>
    </xf>
    <xf numFmtId="49" fontId="20" fillId="0" borderId="0" xfId="1" applyNumberFormat="1" applyFont="1" applyFill="1" applyBorder="1" applyAlignment="1">
      <alignment horizontal="center"/>
    </xf>
    <xf numFmtId="164" fontId="21" fillId="0" borderId="0" xfId="1" applyNumberFormat="1" applyFont="1" applyFill="1" applyBorder="1" applyAlignment="1">
      <alignment horizontal="center" wrapText="1"/>
    </xf>
    <xf numFmtId="3" fontId="19" fillId="0" borderId="0" xfId="1" applyNumberFormat="1" applyFont="1" applyFill="1"/>
    <xf numFmtId="0" fontId="2" fillId="0" borderId="0" xfId="1" applyNumberFormat="1" applyFont="1" applyFill="1" applyAlignment="1">
      <alignment horizontal="left" vertical="top"/>
    </xf>
    <xf numFmtId="49" fontId="22" fillId="0" borderId="0" xfId="1" applyNumberFormat="1" applyFont="1" applyFill="1" applyAlignment="1">
      <alignment horizontal="center" vertical="top"/>
    </xf>
    <xf numFmtId="164" fontId="22" fillId="0" borderId="0" xfId="1" applyNumberFormat="1" applyFont="1" applyFill="1" applyAlignment="1">
      <alignment horizontal="center" vertical="top" wrapText="1"/>
    </xf>
    <xf numFmtId="0" fontId="23" fillId="0" borderId="0" xfId="1" applyNumberFormat="1" applyFont="1" applyFill="1" applyAlignment="1">
      <alignment horizontal="left" vertical="top"/>
    </xf>
    <xf numFmtId="0" fontId="23" fillId="0" borderId="0" xfId="1" applyFont="1" applyFill="1" applyAlignment="1">
      <alignment vertical="top"/>
    </xf>
    <xf numFmtId="3" fontId="25" fillId="0" borderId="0" xfId="1" applyNumberFormat="1" applyFont="1" applyFill="1"/>
    <xf numFmtId="0" fontId="25" fillId="0" borderId="0" xfId="1" applyFont="1" applyFill="1"/>
    <xf numFmtId="0" fontId="21" fillId="0" borderId="1" xfId="1" applyNumberFormat="1" applyFont="1" applyFill="1" applyBorder="1" applyAlignment="1">
      <alignment horizontal="left" vertical="top" wrapText="1"/>
    </xf>
    <xf numFmtId="49" fontId="24" fillId="0" borderId="0" xfId="1" applyNumberFormat="1" applyFont="1" applyFill="1" applyAlignment="1">
      <alignment horizontal="center" vertical="top"/>
    </xf>
    <xf numFmtId="49" fontId="3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center" wrapText="1"/>
    </xf>
    <xf numFmtId="3" fontId="10" fillId="2" borderId="2" xfId="1" applyNumberFormat="1" applyFont="1" applyFill="1" applyBorder="1" applyAlignment="1">
      <alignment horizontal="center" wrapText="1"/>
    </xf>
    <xf numFmtId="3" fontId="11" fillId="2" borderId="2" xfId="1" applyNumberFormat="1" applyFont="1" applyFill="1" applyBorder="1" applyAlignment="1">
      <alignment horizontal="center" wrapText="1"/>
    </xf>
    <xf numFmtId="3" fontId="13" fillId="2" borderId="2" xfId="1" applyNumberFormat="1" applyFont="1" applyFill="1" applyBorder="1" applyAlignment="1">
      <alignment horizontal="center" wrapText="1"/>
    </xf>
    <xf numFmtId="3" fontId="14" fillId="2" borderId="2" xfId="1" applyNumberFormat="1" applyFont="1" applyFill="1" applyBorder="1" applyAlignment="1">
      <alignment horizont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  <xf numFmtId="3" fontId="14" fillId="2" borderId="2" xfId="1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showWhiteSpace="0" view="pageBreakPreview" zoomScaleNormal="90" zoomScaleSheetLayoutView="100" workbookViewId="0">
      <selection activeCell="C7" sqref="C7"/>
    </sheetView>
  </sheetViews>
  <sheetFormatPr defaultColWidth="8.88671875" defaultRowHeight="13.2" x14ac:dyDescent="0.25"/>
  <cols>
    <col min="1" max="1" width="46.88671875" style="1" customWidth="1"/>
    <col min="2" max="3" width="7.5546875" style="1" customWidth="1"/>
    <col min="4" max="4" width="15.109375" style="1" customWidth="1"/>
    <col min="5" max="5" width="15.77734375" style="1" customWidth="1"/>
    <col min="6" max="6" width="14.77734375" style="1" customWidth="1"/>
    <col min="7" max="7" width="16" style="1" customWidth="1"/>
    <col min="8" max="8" width="14.5546875" style="45" customWidth="1"/>
    <col min="9" max="9" width="16.88671875" style="45" hidden="1" customWidth="1"/>
    <col min="10" max="10" width="12.88671875" style="46" customWidth="1"/>
    <col min="11" max="11" width="11.44140625" style="2" customWidth="1"/>
    <col min="12" max="12" width="11.109375" style="3" bestFit="1" customWidth="1"/>
    <col min="13" max="13" width="8.88671875" style="3"/>
    <col min="14" max="14" width="8.88671875" style="3" customWidth="1"/>
    <col min="15" max="16384" width="8.88671875" style="3"/>
  </cols>
  <sheetData>
    <row r="1" spans="1:13" ht="15.6" x14ac:dyDescent="0.3">
      <c r="H1" s="53"/>
      <c r="I1" s="53"/>
      <c r="J1" s="53"/>
    </row>
    <row r="2" spans="1:13" ht="20.399999999999999" x14ac:dyDescent="0.35">
      <c r="A2" s="54" t="s">
        <v>67</v>
      </c>
      <c r="B2" s="54"/>
      <c r="C2" s="54"/>
      <c r="D2" s="54"/>
      <c r="E2" s="54"/>
      <c r="F2" s="54"/>
      <c r="G2" s="54"/>
      <c r="H2" s="54"/>
      <c r="I2" s="54"/>
      <c r="J2" s="54"/>
    </row>
    <row r="3" spans="1:13" ht="20.399999999999999" x14ac:dyDescent="0.3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8" customHeight="1" x14ac:dyDescent="0.35">
      <c r="A4" s="54" t="s">
        <v>66</v>
      </c>
      <c r="B4" s="54"/>
      <c r="C4" s="54"/>
      <c r="D4" s="54"/>
      <c r="E4" s="54"/>
      <c r="F4" s="54"/>
      <c r="G4" s="54"/>
      <c r="H4" s="54"/>
      <c r="I4" s="54"/>
      <c r="J4" s="54"/>
    </row>
    <row r="5" spans="1:13" ht="18" customHeight="1" x14ac:dyDescent="0.35">
      <c r="A5" s="54" t="s">
        <v>68</v>
      </c>
      <c r="B5" s="54"/>
      <c r="C5" s="54"/>
      <c r="D5" s="54"/>
      <c r="E5" s="54"/>
      <c r="F5" s="54"/>
      <c r="G5" s="54"/>
      <c r="H5" s="54"/>
      <c r="I5" s="54"/>
      <c r="J5" s="54"/>
      <c r="K5" s="4"/>
    </row>
    <row r="6" spans="1:13" ht="13.8" x14ac:dyDescent="0.25">
      <c r="A6" s="5"/>
      <c r="B6" s="6"/>
      <c r="C6" s="6"/>
      <c r="D6" s="6"/>
      <c r="E6" s="6"/>
      <c r="F6" s="6"/>
      <c r="G6" s="6"/>
      <c r="H6" s="7"/>
      <c r="I6" s="7"/>
      <c r="J6" s="3"/>
      <c r="K6" s="8" t="s">
        <v>1</v>
      </c>
    </row>
    <row r="7" spans="1:13" ht="80.400000000000006" customHeight="1" x14ac:dyDescent="0.25">
      <c r="A7" s="9" t="s">
        <v>2</v>
      </c>
      <c r="B7" s="10" t="s">
        <v>3</v>
      </c>
      <c r="C7" s="11"/>
      <c r="D7" s="12" t="s">
        <v>77</v>
      </c>
      <c r="E7" s="12" t="s">
        <v>78</v>
      </c>
      <c r="F7" s="12" t="s">
        <v>4</v>
      </c>
      <c r="G7" s="12" t="s">
        <v>75</v>
      </c>
      <c r="H7" s="12" t="s">
        <v>76</v>
      </c>
      <c r="I7" s="12" t="s">
        <v>5</v>
      </c>
      <c r="J7" s="12" t="s">
        <v>81</v>
      </c>
      <c r="K7" s="12" t="s">
        <v>80</v>
      </c>
    </row>
    <row r="8" spans="1:13" ht="20.25" customHeight="1" x14ac:dyDescent="0.3">
      <c r="A8" s="13" t="s">
        <v>6</v>
      </c>
      <c r="B8" s="14" t="s">
        <v>7</v>
      </c>
      <c r="C8" s="15"/>
      <c r="D8" s="55">
        <f t="shared" ref="D8:E8" si="0">D9+D10+D11+D12+D13+D14</f>
        <v>772972</v>
      </c>
      <c r="E8" s="55">
        <f t="shared" si="0"/>
        <v>642580</v>
      </c>
      <c r="F8" s="55">
        <f>F9+F10+F11+F12+F13+F14</f>
        <v>974804</v>
      </c>
      <c r="G8" s="55">
        <f t="shared" ref="G8:H8" si="1">G9+G10+G11+G12+G13+G14</f>
        <v>744250</v>
      </c>
      <c r="H8" s="55">
        <f t="shared" si="1"/>
        <v>665770</v>
      </c>
      <c r="I8" s="16">
        <f>H8/F8*100</f>
        <v>68.297832179597123</v>
      </c>
      <c r="J8" s="16">
        <f>H8/G8*100</f>
        <v>89.45515619751427</v>
      </c>
      <c r="K8" s="17">
        <f>H8/E8*100</f>
        <v>103.60888916555137</v>
      </c>
    </row>
    <row r="9" spans="1:13" ht="49.5" customHeight="1" x14ac:dyDescent="0.3">
      <c r="A9" s="18" t="s">
        <v>8</v>
      </c>
      <c r="B9" s="14" t="s">
        <v>9</v>
      </c>
      <c r="C9" s="15" t="s">
        <v>10</v>
      </c>
      <c r="D9" s="55">
        <v>2674</v>
      </c>
      <c r="E9" s="56">
        <v>2464</v>
      </c>
      <c r="F9" s="55">
        <v>3653</v>
      </c>
      <c r="G9" s="55">
        <v>2886</v>
      </c>
      <c r="H9" s="56">
        <v>2488</v>
      </c>
      <c r="I9" s="16"/>
      <c r="J9" s="16">
        <f t="shared" ref="J9:J14" si="2">H9/G9*100</f>
        <v>86.209286209286205</v>
      </c>
      <c r="K9" s="17">
        <f t="shared" ref="K9:K14" si="3">H9/E9*100</f>
        <v>100.97402597402598</v>
      </c>
    </row>
    <row r="10" spans="1:13" ht="85.5" customHeight="1" x14ac:dyDescent="0.3">
      <c r="A10" s="18" t="s">
        <v>11</v>
      </c>
      <c r="B10" s="14" t="s">
        <v>9</v>
      </c>
      <c r="C10" s="15" t="s">
        <v>12</v>
      </c>
      <c r="D10" s="55">
        <v>1573</v>
      </c>
      <c r="E10" s="56">
        <v>583</v>
      </c>
      <c r="F10" s="55">
        <v>3033</v>
      </c>
      <c r="G10" s="55">
        <v>2248</v>
      </c>
      <c r="H10" s="56">
        <v>1807</v>
      </c>
      <c r="I10" s="16"/>
      <c r="J10" s="16">
        <f t="shared" si="2"/>
        <v>80.382562277580078</v>
      </c>
      <c r="K10" s="17">
        <f t="shared" si="3"/>
        <v>309.94854202401376</v>
      </c>
    </row>
    <row r="11" spans="1:13" ht="85.5" customHeight="1" x14ac:dyDescent="0.3">
      <c r="A11" s="18" t="s">
        <v>13</v>
      </c>
      <c r="B11" s="14" t="s">
        <v>9</v>
      </c>
      <c r="C11" s="15" t="s">
        <v>14</v>
      </c>
      <c r="D11" s="55">
        <v>303401</v>
      </c>
      <c r="E11" s="56">
        <v>261614</v>
      </c>
      <c r="F11" s="55">
        <v>341047</v>
      </c>
      <c r="G11" s="55">
        <v>262409</v>
      </c>
      <c r="H11" s="56">
        <v>244370</v>
      </c>
      <c r="I11" s="16"/>
      <c r="J11" s="16">
        <f t="shared" si="2"/>
        <v>93.125616880518578</v>
      </c>
      <c r="K11" s="17">
        <f t="shared" si="3"/>
        <v>93.408609630983051</v>
      </c>
    </row>
    <row r="12" spans="1:13" ht="66.75" customHeight="1" x14ac:dyDescent="0.3">
      <c r="A12" s="18" t="s">
        <v>15</v>
      </c>
      <c r="B12" s="14" t="s">
        <v>9</v>
      </c>
      <c r="C12" s="15" t="s">
        <v>16</v>
      </c>
      <c r="D12" s="55">
        <v>68755</v>
      </c>
      <c r="E12" s="56">
        <v>60517</v>
      </c>
      <c r="F12" s="55">
        <v>84126</v>
      </c>
      <c r="G12" s="55">
        <v>65204</v>
      </c>
      <c r="H12" s="56">
        <v>59344</v>
      </c>
      <c r="I12" s="16"/>
      <c r="J12" s="16">
        <f t="shared" si="2"/>
        <v>91.012821299306793</v>
      </c>
      <c r="K12" s="17">
        <f t="shared" si="3"/>
        <v>98.061701670604947</v>
      </c>
    </row>
    <row r="13" spans="1:13" ht="20.25" customHeight="1" x14ac:dyDescent="0.3">
      <c r="A13" s="18" t="s">
        <v>17</v>
      </c>
      <c r="B13" s="14" t="s">
        <v>9</v>
      </c>
      <c r="C13" s="15" t="s">
        <v>18</v>
      </c>
      <c r="D13" s="55">
        <v>0</v>
      </c>
      <c r="E13" s="56">
        <v>0</v>
      </c>
      <c r="F13" s="55">
        <v>15000</v>
      </c>
      <c r="G13" s="55">
        <v>0</v>
      </c>
      <c r="H13" s="56">
        <v>0</v>
      </c>
      <c r="I13" s="16"/>
      <c r="J13" s="16">
        <v>0</v>
      </c>
      <c r="K13" s="17">
        <v>0</v>
      </c>
    </row>
    <row r="14" spans="1:13" ht="20.25" customHeight="1" x14ac:dyDescent="0.3">
      <c r="A14" s="18" t="s">
        <v>20</v>
      </c>
      <c r="B14" s="14" t="s">
        <v>9</v>
      </c>
      <c r="C14" s="15" t="s">
        <v>21</v>
      </c>
      <c r="D14" s="55">
        <v>396569</v>
      </c>
      <c r="E14" s="56">
        <v>317402</v>
      </c>
      <c r="F14" s="55">
        <v>527945</v>
      </c>
      <c r="G14" s="55">
        <v>411503</v>
      </c>
      <c r="H14" s="56">
        <v>357761</v>
      </c>
      <c r="I14" s="16"/>
      <c r="J14" s="16">
        <f t="shared" si="2"/>
        <v>86.940070910783149</v>
      </c>
      <c r="K14" s="17">
        <f t="shared" si="3"/>
        <v>112.71542082280514</v>
      </c>
    </row>
    <row r="15" spans="1:13" ht="20.25" customHeight="1" x14ac:dyDescent="0.3">
      <c r="A15" s="13"/>
      <c r="B15" s="14"/>
      <c r="C15" s="15"/>
      <c r="D15" s="55"/>
      <c r="E15" s="56"/>
      <c r="F15" s="55"/>
      <c r="G15" s="55"/>
      <c r="H15" s="56"/>
      <c r="I15" s="16"/>
      <c r="J15" s="16"/>
      <c r="K15" s="17"/>
    </row>
    <row r="16" spans="1:13" s="23" customFormat="1" ht="20.25" customHeight="1" x14ac:dyDescent="0.3">
      <c r="A16" s="19" t="s">
        <v>22</v>
      </c>
      <c r="B16" s="20" t="s">
        <v>10</v>
      </c>
      <c r="C16" s="21"/>
      <c r="D16" s="57">
        <f t="shared" ref="D16:E16" si="4">D17</f>
        <v>15</v>
      </c>
      <c r="E16" s="57">
        <f t="shared" si="4"/>
        <v>0</v>
      </c>
      <c r="F16" s="57">
        <f>F17</f>
        <v>15</v>
      </c>
      <c r="G16" s="57">
        <f t="shared" ref="G16:H16" si="5">G17</f>
        <v>15</v>
      </c>
      <c r="H16" s="57">
        <f t="shared" si="5"/>
        <v>15</v>
      </c>
      <c r="I16" s="16">
        <f t="shared" ref="I16:I72" si="6">H16/F16*100</f>
        <v>100</v>
      </c>
      <c r="J16" s="16">
        <f t="shared" ref="J16:J70" si="7">H16/G16*100</f>
        <v>100</v>
      </c>
      <c r="K16" s="17" t="s">
        <v>19</v>
      </c>
      <c r="L16" s="22"/>
      <c r="M16" s="22"/>
    </row>
    <row r="17" spans="1:13" s="23" customFormat="1" ht="20.25" customHeight="1" x14ac:dyDescent="0.3">
      <c r="A17" s="24" t="s">
        <v>23</v>
      </c>
      <c r="B17" s="20" t="s">
        <v>10</v>
      </c>
      <c r="C17" s="21" t="s">
        <v>14</v>
      </c>
      <c r="D17" s="57">
        <v>15</v>
      </c>
      <c r="E17" s="58">
        <v>0</v>
      </c>
      <c r="F17" s="57">
        <v>15</v>
      </c>
      <c r="G17" s="57">
        <v>15</v>
      </c>
      <c r="H17" s="58">
        <v>15</v>
      </c>
      <c r="I17" s="16"/>
      <c r="J17" s="16">
        <f t="shared" si="7"/>
        <v>100</v>
      </c>
      <c r="K17" s="17" t="s">
        <v>19</v>
      </c>
      <c r="L17" s="22"/>
      <c r="M17" s="22"/>
    </row>
    <row r="18" spans="1:13" s="23" customFormat="1" ht="20.25" customHeight="1" x14ac:dyDescent="0.3">
      <c r="A18" s="19"/>
      <c r="B18" s="20"/>
      <c r="C18" s="21"/>
      <c r="D18" s="57"/>
      <c r="E18" s="58"/>
      <c r="F18" s="57"/>
      <c r="G18" s="57"/>
      <c r="H18" s="58"/>
      <c r="I18" s="16"/>
      <c r="J18" s="16"/>
      <c r="K18" s="17"/>
      <c r="L18" s="22"/>
      <c r="M18" s="22"/>
    </row>
    <row r="19" spans="1:13" s="23" customFormat="1" ht="40.5" customHeight="1" x14ac:dyDescent="0.3">
      <c r="A19" s="19" t="s">
        <v>24</v>
      </c>
      <c r="B19" s="20" t="s">
        <v>12</v>
      </c>
      <c r="C19" s="21"/>
      <c r="D19" s="57">
        <f t="shared" ref="D19:E19" si="8">D20+D21</f>
        <v>51355</v>
      </c>
      <c r="E19" s="57">
        <f t="shared" si="8"/>
        <v>32845</v>
      </c>
      <c r="F19" s="57">
        <f>F20+F21</f>
        <v>70702</v>
      </c>
      <c r="G19" s="57">
        <f t="shared" ref="G19:H19" si="9">G20+G21</f>
        <v>51779</v>
      </c>
      <c r="H19" s="57">
        <f t="shared" si="9"/>
        <v>33527</v>
      </c>
      <c r="I19" s="16">
        <f t="shared" si="6"/>
        <v>47.420157845605502</v>
      </c>
      <c r="J19" s="16">
        <f t="shared" si="7"/>
        <v>64.750188300276179</v>
      </c>
      <c r="K19" s="17">
        <f t="shared" ref="K19:K67" si="10">H19/E19*100</f>
        <v>102.07641954635409</v>
      </c>
      <c r="L19" s="22"/>
      <c r="M19" s="22"/>
    </row>
    <row r="20" spans="1:13" s="23" customFormat="1" ht="62.4" x14ac:dyDescent="0.3">
      <c r="A20" s="18" t="s">
        <v>25</v>
      </c>
      <c r="B20" s="20" t="s">
        <v>12</v>
      </c>
      <c r="C20" s="21" t="s">
        <v>26</v>
      </c>
      <c r="D20" s="57">
        <v>51226</v>
      </c>
      <c r="E20" s="58">
        <v>32779</v>
      </c>
      <c r="F20" s="57">
        <v>62366</v>
      </c>
      <c r="G20" s="57">
        <v>49280</v>
      </c>
      <c r="H20" s="58">
        <v>33461</v>
      </c>
      <c r="I20" s="16"/>
      <c r="J20" s="16">
        <f t="shared" si="7"/>
        <v>67.899756493506487</v>
      </c>
      <c r="K20" s="17">
        <f t="shared" si="10"/>
        <v>102.08060038439244</v>
      </c>
      <c r="L20" s="22"/>
      <c r="M20" s="22"/>
    </row>
    <row r="21" spans="1:13" s="23" customFormat="1" ht="46.8" x14ac:dyDescent="0.3">
      <c r="A21" s="18" t="s">
        <v>27</v>
      </c>
      <c r="B21" s="20" t="s">
        <v>12</v>
      </c>
      <c r="C21" s="21" t="s">
        <v>28</v>
      </c>
      <c r="D21" s="57">
        <v>129</v>
      </c>
      <c r="E21" s="58">
        <v>66</v>
      </c>
      <c r="F21" s="57">
        <v>8336</v>
      </c>
      <c r="G21" s="57">
        <v>2499</v>
      </c>
      <c r="H21" s="58">
        <v>66</v>
      </c>
      <c r="I21" s="16"/>
      <c r="J21" s="16">
        <f t="shared" si="7"/>
        <v>2.6410564225690276</v>
      </c>
      <c r="K21" s="17">
        <f t="shared" si="10"/>
        <v>100</v>
      </c>
      <c r="L21" s="22"/>
      <c r="M21" s="22"/>
    </row>
    <row r="22" spans="1:13" s="23" customFormat="1" ht="17.399999999999999" x14ac:dyDescent="0.3">
      <c r="A22" s="19"/>
      <c r="B22" s="20"/>
      <c r="C22" s="21"/>
      <c r="D22" s="57"/>
      <c r="E22" s="58"/>
      <c r="F22" s="57"/>
      <c r="G22" s="57"/>
      <c r="H22" s="58"/>
      <c r="I22" s="16"/>
      <c r="J22" s="16"/>
      <c r="K22" s="17"/>
      <c r="L22" s="22"/>
      <c r="M22" s="22"/>
    </row>
    <row r="23" spans="1:13" s="23" customFormat="1" ht="22.5" customHeight="1" x14ac:dyDescent="0.3">
      <c r="A23" s="19" t="s">
        <v>29</v>
      </c>
      <c r="B23" s="20" t="s">
        <v>14</v>
      </c>
      <c r="C23" s="21"/>
      <c r="D23" s="57">
        <f t="shared" ref="D23:E23" si="11">D24+D25+D26+D27+D28+D29</f>
        <v>971887</v>
      </c>
      <c r="E23" s="57">
        <f t="shared" si="11"/>
        <v>831575</v>
      </c>
      <c r="F23" s="57">
        <f>F24+F25+F26+F27+F28+F29</f>
        <v>1712804</v>
      </c>
      <c r="G23" s="57">
        <f t="shared" ref="G23:H23" si="12">G24+G25+G26+G27+G28+G29</f>
        <v>837667</v>
      </c>
      <c r="H23" s="57">
        <f t="shared" si="12"/>
        <v>569130</v>
      </c>
      <c r="I23" s="16">
        <f t="shared" si="6"/>
        <v>33.227970042106392</v>
      </c>
      <c r="J23" s="16">
        <f t="shared" si="7"/>
        <v>67.942273003472735</v>
      </c>
      <c r="K23" s="17">
        <f t="shared" si="10"/>
        <v>68.440008417761476</v>
      </c>
      <c r="L23" s="22"/>
      <c r="M23" s="22"/>
    </row>
    <row r="24" spans="1:13" s="23" customFormat="1" ht="22.5" customHeight="1" x14ac:dyDescent="0.3">
      <c r="A24" s="24" t="s">
        <v>69</v>
      </c>
      <c r="B24" s="20" t="s">
        <v>14</v>
      </c>
      <c r="C24" s="21" t="s">
        <v>36</v>
      </c>
      <c r="D24" s="57">
        <v>0</v>
      </c>
      <c r="E24" s="58">
        <v>0</v>
      </c>
      <c r="F24" s="57">
        <v>5473</v>
      </c>
      <c r="G24" s="57">
        <v>0</v>
      </c>
      <c r="H24" s="58">
        <v>0</v>
      </c>
      <c r="I24" s="16"/>
      <c r="J24" s="16">
        <v>0</v>
      </c>
      <c r="K24" s="17">
        <v>0</v>
      </c>
      <c r="L24" s="22"/>
      <c r="M24" s="22"/>
    </row>
    <row r="25" spans="1:13" s="23" customFormat="1" ht="22.5" customHeight="1" x14ac:dyDescent="0.3">
      <c r="A25" s="24" t="s">
        <v>70</v>
      </c>
      <c r="B25" s="20" t="s">
        <v>14</v>
      </c>
      <c r="C25" s="21" t="s">
        <v>42</v>
      </c>
      <c r="D25" s="57">
        <v>11683</v>
      </c>
      <c r="E25" s="58">
        <v>0</v>
      </c>
      <c r="F25" s="57">
        <v>9364</v>
      </c>
      <c r="G25" s="57">
        <v>9364</v>
      </c>
      <c r="H25" s="58">
        <v>0</v>
      </c>
      <c r="I25" s="16"/>
      <c r="J25" s="16">
        <f t="shared" si="7"/>
        <v>0</v>
      </c>
      <c r="K25" s="17">
        <v>0</v>
      </c>
      <c r="L25" s="22"/>
      <c r="M25" s="22"/>
    </row>
    <row r="26" spans="1:13" s="23" customFormat="1" ht="22.5" customHeight="1" x14ac:dyDescent="0.3">
      <c r="A26" s="18" t="s">
        <v>30</v>
      </c>
      <c r="B26" s="20" t="s">
        <v>14</v>
      </c>
      <c r="C26" s="21" t="s">
        <v>31</v>
      </c>
      <c r="D26" s="57">
        <v>1149</v>
      </c>
      <c r="E26" s="58">
        <v>1058</v>
      </c>
      <c r="F26" s="57">
        <v>3608</v>
      </c>
      <c r="G26" s="57">
        <v>2140</v>
      </c>
      <c r="H26" s="58">
        <v>1715</v>
      </c>
      <c r="I26" s="16"/>
      <c r="J26" s="16">
        <f t="shared" si="7"/>
        <v>80.140186915887853</v>
      </c>
      <c r="K26" s="17">
        <f t="shared" si="10"/>
        <v>162.09829867674858</v>
      </c>
      <c r="L26" s="22"/>
      <c r="M26" s="22"/>
    </row>
    <row r="27" spans="1:13" s="23" customFormat="1" ht="22.5" customHeight="1" x14ac:dyDescent="0.3">
      <c r="A27" s="18" t="s">
        <v>32</v>
      </c>
      <c r="B27" s="20" t="s">
        <v>14</v>
      </c>
      <c r="C27" s="21" t="s">
        <v>26</v>
      </c>
      <c r="D27" s="57">
        <v>949173</v>
      </c>
      <c r="E27" s="58">
        <v>825072</v>
      </c>
      <c r="F27" s="57">
        <v>1684118</v>
      </c>
      <c r="G27" s="57">
        <v>821723</v>
      </c>
      <c r="H27" s="58">
        <v>565020</v>
      </c>
      <c r="I27" s="16"/>
      <c r="J27" s="16">
        <f t="shared" si="7"/>
        <v>68.760397360180974</v>
      </c>
      <c r="K27" s="17">
        <f t="shared" si="10"/>
        <v>68.481296177788124</v>
      </c>
      <c r="L27" s="22"/>
      <c r="M27" s="22"/>
    </row>
    <row r="28" spans="1:13" s="23" customFormat="1" ht="22.5" customHeight="1" x14ac:dyDescent="0.3">
      <c r="A28" s="18" t="s">
        <v>71</v>
      </c>
      <c r="B28" s="20" t="s">
        <v>14</v>
      </c>
      <c r="C28" s="21" t="s">
        <v>56</v>
      </c>
      <c r="D28" s="57">
        <v>1219</v>
      </c>
      <c r="E28" s="58">
        <v>1218</v>
      </c>
      <c r="F28" s="57">
        <v>2552</v>
      </c>
      <c r="G28" s="57">
        <v>0</v>
      </c>
      <c r="H28" s="58">
        <v>0</v>
      </c>
      <c r="I28" s="16"/>
      <c r="J28" s="16">
        <v>0</v>
      </c>
      <c r="K28" s="17">
        <f t="shared" si="10"/>
        <v>0</v>
      </c>
      <c r="L28" s="22"/>
      <c r="M28" s="22"/>
    </row>
    <row r="29" spans="1:13" s="23" customFormat="1" ht="33.75" customHeight="1" x14ac:dyDescent="0.3">
      <c r="A29" s="18" t="s">
        <v>33</v>
      </c>
      <c r="B29" s="20" t="s">
        <v>14</v>
      </c>
      <c r="C29" s="21" t="s">
        <v>34</v>
      </c>
      <c r="D29" s="57">
        <v>8663</v>
      </c>
      <c r="E29" s="58">
        <v>4227</v>
      </c>
      <c r="F29" s="57">
        <v>7689</v>
      </c>
      <c r="G29" s="57">
        <v>4440</v>
      </c>
      <c r="H29" s="58">
        <v>2395</v>
      </c>
      <c r="I29" s="16"/>
      <c r="J29" s="16">
        <f t="shared" si="7"/>
        <v>53.941441441441441</v>
      </c>
      <c r="K29" s="17">
        <f t="shared" si="10"/>
        <v>56.659569434587176</v>
      </c>
      <c r="L29" s="22"/>
      <c r="M29" s="22"/>
    </row>
    <row r="30" spans="1:13" s="23" customFormat="1" ht="22.5" customHeight="1" x14ac:dyDescent="0.3">
      <c r="A30" s="19"/>
      <c r="B30" s="20"/>
      <c r="C30" s="21"/>
      <c r="D30" s="57"/>
      <c r="E30" s="58"/>
      <c r="F30" s="57"/>
      <c r="G30" s="57"/>
      <c r="H30" s="58"/>
      <c r="I30" s="16"/>
      <c r="J30" s="16"/>
      <c r="K30" s="17"/>
      <c r="L30" s="22"/>
      <c r="M30" s="22"/>
    </row>
    <row r="31" spans="1:13" s="23" customFormat="1" ht="18" customHeight="1" x14ac:dyDescent="0.3">
      <c r="A31" s="19" t="s">
        <v>35</v>
      </c>
      <c r="B31" s="20" t="s">
        <v>36</v>
      </c>
      <c r="C31" s="21"/>
      <c r="D31" s="57">
        <f t="shared" ref="D31:E31" si="13">D32+D33+D34</f>
        <v>700440</v>
      </c>
      <c r="E31" s="57">
        <f t="shared" si="13"/>
        <v>688555</v>
      </c>
      <c r="F31" s="57">
        <f>F32+F33+F34</f>
        <v>597774</v>
      </c>
      <c r="G31" s="57">
        <f t="shared" ref="G31:H31" si="14">G32+G33+G34</f>
        <v>455357</v>
      </c>
      <c r="H31" s="57">
        <f t="shared" si="14"/>
        <v>435204</v>
      </c>
      <c r="I31" s="16">
        <f t="shared" si="6"/>
        <v>72.804103222957167</v>
      </c>
      <c r="J31" s="16">
        <f t="shared" si="7"/>
        <v>95.574241748781731</v>
      </c>
      <c r="K31" s="17">
        <f t="shared" si="10"/>
        <v>63.205408427794438</v>
      </c>
      <c r="L31" s="22"/>
      <c r="M31" s="22"/>
    </row>
    <row r="32" spans="1:13" s="23" customFormat="1" ht="18" customHeight="1" x14ac:dyDescent="0.3">
      <c r="A32" s="18" t="s">
        <v>37</v>
      </c>
      <c r="B32" s="20" t="s">
        <v>36</v>
      </c>
      <c r="C32" s="21" t="s">
        <v>9</v>
      </c>
      <c r="D32" s="57">
        <v>7179</v>
      </c>
      <c r="E32" s="58">
        <v>6092</v>
      </c>
      <c r="F32" s="57">
        <v>35905</v>
      </c>
      <c r="G32" s="57">
        <v>8151</v>
      </c>
      <c r="H32" s="58">
        <v>5369</v>
      </c>
      <c r="I32" s="16"/>
      <c r="J32" s="16">
        <f t="shared" si="7"/>
        <v>65.869218500797444</v>
      </c>
      <c r="K32" s="17">
        <f t="shared" si="10"/>
        <v>88.131976362442543</v>
      </c>
      <c r="L32" s="22"/>
      <c r="M32" s="22"/>
    </row>
    <row r="33" spans="1:13" s="23" customFormat="1" ht="18" customHeight="1" x14ac:dyDescent="0.3">
      <c r="A33" s="18" t="s">
        <v>38</v>
      </c>
      <c r="B33" s="20" t="s">
        <v>36</v>
      </c>
      <c r="C33" s="21" t="s">
        <v>10</v>
      </c>
      <c r="D33" s="57">
        <v>657388</v>
      </c>
      <c r="E33" s="58">
        <v>657386</v>
      </c>
      <c r="F33" s="57">
        <v>455225</v>
      </c>
      <c r="G33" s="57">
        <v>347454</v>
      </c>
      <c r="H33" s="58">
        <v>340501</v>
      </c>
      <c r="I33" s="16"/>
      <c r="J33" s="16">
        <f t="shared" si="7"/>
        <v>97.998871793100676</v>
      </c>
      <c r="K33" s="17">
        <f t="shared" si="10"/>
        <v>51.796204969378721</v>
      </c>
      <c r="L33" s="22"/>
      <c r="M33" s="22"/>
    </row>
    <row r="34" spans="1:13" s="23" customFormat="1" ht="18" customHeight="1" x14ac:dyDescent="0.3">
      <c r="A34" s="18" t="s">
        <v>39</v>
      </c>
      <c r="B34" s="20" t="s">
        <v>36</v>
      </c>
      <c r="C34" s="21" t="s">
        <v>12</v>
      </c>
      <c r="D34" s="57">
        <v>35873</v>
      </c>
      <c r="E34" s="58">
        <v>25077</v>
      </c>
      <c r="F34" s="57">
        <v>106644</v>
      </c>
      <c r="G34" s="57">
        <v>99752</v>
      </c>
      <c r="H34" s="58">
        <v>89334</v>
      </c>
      <c r="I34" s="16"/>
      <c r="J34" s="16">
        <f t="shared" si="7"/>
        <v>89.556099125832063</v>
      </c>
      <c r="K34" s="17">
        <f t="shared" si="10"/>
        <v>356.23878454360568</v>
      </c>
      <c r="L34" s="22"/>
      <c r="M34" s="22"/>
    </row>
    <row r="35" spans="1:13" s="23" customFormat="1" ht="18" customHeight="1" x14ac:dyDescent="0.3">
      <c r="A35" s="19"/>
      <c r="B35" s="20"/>
      <c r="C35" s="21"/>
      <c r="D35" s="57"/>
      <c r="E35" s="58"/>
      <c r="F35" s="57"/>
      <c r="G35" s="57"/>
      <c r="H35" s="58"/>
      <c r="I35" s="16"/>
      <c r="J35" s="16"/>
      <c r="K35" s="17"/>
      <c r="L35" s="22"/>
      <c r="M35" s="22"/>
    </row>
    <row r="36" spans="1:13" s="23" customFormat="1" ht="18" customHeight="1" x14ac:dyDescent="0.3">
      <c r="A36" s="19" t="s">
        <v>40</v>
      </c>
      <c r="B36" s="20" t="s">
        <v>16</v>
      </c>
      <c r="C36" s="21"/>
      <c r="D36" s="57">
        <f t="shared" ref="D36:E36" si="15">D37</f>
        <v>1031</v>
      </c>
      <c r="E36" s="57">
        <f t="shared" si="15"/>
        <v>200</v>
      </c>
      <c r="F36" s="57">
        <f>F37</f>
        <v>3645</v>
      </c>
      <c r="G36" s="57">
        <f t="shared" ref="G36:H36" si="16">G37</f>
        <v>250</v>
      </c>
      <c r="H36" s="57">
        <f t="shared" si="16"/>
        <v>244</v>
      </c>
      <c r="I36" s="16">
        <f t="shared" si="6"/>
        <v>6.6941015089163241</v>
      </c>
      <c r="J36" s="16">
        <f t="shared" si="7"/>
        <v>97.6</v>
      </c>
      <c r="K36" s="17">
        <f t="shared" si="10"/>
        <v>122</v>
      </c>
      <c r="L36" s="22"/>
      <c r="M36" s="22"/>
    </row>
    <row r="37" spans="1:13" s="23" customFormat="1" ht="35.25" customHeight="1" x14ac:dyDescent="0.3">
      <c r="A37" s="18" t="s">
        <v>72</v>
      </c>
      <c r="B37" s="20" t="s">
        <v>16</v>
      </c>
      <c r="C37" s="21" t="s">
        <v>12</v>
      </c>
      <c r="D37" s="57">
        <v>1031</v>
      </c>
      <c r="E37" s="58">
        <v>200</v>
      </c>
      <c r="F37" s="57">
        <v>3645</v>
      </c>
      <c r="G37" s="57">
        <v>250</v>
      </c>
      <c r="H37" s="58">
        <v>244</v>
      </c>
      <c r="I37" s="16"/>
      <c r="J37" s="16">
        <f t="shared" si="7"/>
        <v>97.6</v>
      </c>
      <c r="K37" s="17">
        <f t="shared" si="10"/>
        <v>122</v>
      </c>
      <c r="L37" s="22"/>
      <c r="M37" s="22"/>
    </row>
    <row r="38" spans="1:13" s="23" customFormat="1" ht="18" customHeight="1" x14ac:dyDescent="0.3">
      <c r="A38" s="19"/>
      <c r="B38" s="20"/>
      <c r="C38" s="21"/>
      <c r="D38" s="57"/>
      <c r="E38" s="58"/>
      <c r="F38" s="57"/>
      <c r="G38" s="57"/>
      <c r="H38" s="58"/>
      <c r="I38" s="16"/>
      <c r="J38" s="16"/>
      <c r="K38" s="17"/>
      <c r="L38" s="22"/>
      <c r="M38" s="22"/>
    </row>
    <row r="39" spans="1:13" s="23" customFormat="1" ht="24" customHeight="1" x14ac:dyDescent="0.3">
      <c r="A39" s="19" t="s">
        <v>41</v>
      </c>
      <c r="B39" s="20" t="s">
        <v>42</v>
      </c>
      <c r="C39" s="20"/>
      <c r="D39" s="59">
        <f t="shared" ref="D39:E39" si="17">D40+D41+D42+D43+D44+D45+D46</f>
        <v>5590368</v>
      </c>
      <c r="E39" s="59">
        <f t="shared" si="17"/>
        <v>5019809</v>
      </c>
      <c r="F39" s="59">
        <f>F40+F41+F42+F43+F44+F45+F46</f>
        <v>8465178</v>
      </c>
      <c r="G39" s="59">
        <f t="shared" ref="G39:H39" si="18">G40+G41+G42+G43+G44+G45+G46</f>
        <v>6481238</v>
      </c>
      <c r="H39" s="59">
        <f t="shared" si="18"/>
        <v>6246330</v>
      </c>
      <c r="I39" s="16">
        <f t="shared" si="6"/>
        <v>73.788525179269698</v>
      </c>
      <c r="J39" s="16">
        <f t="shared" si="7"/>
        <v>96.375568988517315</v>
      </c>
      <c r="K39" s="17">
        <f>H39/E39*100</f>
        <v>124.43361888868681</v>
      </c>
      <c r="L39" s="22"/>
      <c r="M39" s="22"/>
    </row>
    <row r="40" spans="1:13" s="23" customFormat="1" ht="24" customHeight="1" x14ac:dyDescent="0.3">
      <c r="A40" s="18" t="s">
        <v>43</v>
      </c>
      <c r="B40" s="20" t="s">
        <v>42</v>
      </c>
      <c r="C40" s="21" t="s">
        <v>9</v>
      </c>
      <c r="D40" s="60">
        <v>1697826</v>
      </c>
      <c r="E40" s="60">
        <v>1579993</v>
      </c>
      <c r="F40" s="60">
        <v>2342147</v>
      </c>
      <c r="G40" s="60">
        <v>1604154</v>
      </c>
      <c r="H40" s="60">
        <v>1545273</v>
      </c>
      <c r="I40" s="16"/>
      <c r="J40" s="16">
        <f t="shared" si="7"/>
        <v>96.329467120987132</v>
      </c>
      <c r="K40" s="17">
        <f t="shared" ref="K40:K46" si="19">H40/E40*100</f>
        <v>97.802521909907199</v>
      </c>
      <c r="L40" s="22"/>
      <c r="M40" s="22"/>
    </row>
    <row r="41" spans="1:13" s="23" customFormat="1" ht="24" customHeight="1" x14ac:dyDescent="0.3">
      <c r="A41" s="18" t="s">
        <v>44</v>
      </c>
      <c r="B41" s="20" t="s">
        <v>42</v>
      </c>
      <c r="C41" s="21" t="s">
        <v>10</v>
      </c>
      <c r="D41" s="60">
        <v>3575410</v>
      </c>
      <c r="E41" s="60">
        <v>3155192</v>
      </c>
      <c r="F41" s="60">
        <v>5389036</v>
      </c>
      <c r="G41" s="60">
        <v>4286361</v>
      </c>
      <c r="H41" s="60">
        <v>4139181</v>
      </c>
      <c r="I41" s="16"/>
      <c r="J41" s="16">
        <f t="shared" si="7"/>
        <v>96.56631814259228</v>
      </c>
      <c r="K41" s="17">
        <f t="shared" si="19"/>
        <v>131.1863430181111</v>
      </c>
      <c r="L41" s="22"/>
      <c r="M41" s="22"/>
    </row>
    <row r="42" spans="1:13" s="23" customFormat="1" ht="24" customHeight="1" x14ac:dyDescent="0.3">
      <c r="A42" s="18" t="s">
        <v>45</v>
      </c>
      <c r="B42" s="20" t="s">
        <v>42</v>
      </c>
      <c r="C42" s="21" t="s">
        <v>12</v>
      </c>
      <c r="D42" s="60">
        <v>0</v>
      </c>
      <c r="E42" s="60">
        <v>0</v>
      </c>
      <c r="F42" s="60">
        <v>351747</v>
      </c>
      <c r="G42" s="60">
        <v>284196</v>
      </c>
      <c r="H42" s="60">
        <v>282027</v>
      </c>
      <c r="I42" s="16"/>
      <c r="J42" s="16">
        <f t="shared" si="7"/>
        <v>99.236794325043277</v>
      </c>
      <c r="K42" s="17" t="s">
        <v>19</v>
      </c>
      <c r="L42" s="22"/>
      <c r="M42" s="22"/>
    </row>
    <row r="43" spans="1:13" s="23" customFormat="1" ht="50.25" customHeight="1" x14ac:dyDescent="0.3">
      <c r="A43" s="18" t="s">
        <v>46</v>
      </c>
      <c r="B43" s="20" t="s">
        <v>42</v>
      </c>
      <c r="C43" s="21" t="s">
        <v>36</v>
      </c>
      <c r="D43" s="60">
        <v>15692</v>
      </c>
      <c r="E43" s="60">
        <v>14413</v>
      </c>
      <c r="F43" s="60">
        <v>27499</v>
      </c>
      <c r="G43" s="60">
        <v>17910</v>
      </c>
      <c r="H43" s="60">
        <v>14545</v>
      </c>
      <c r="I43" s="16"/>
      <c r="J43" s="25">
        <f t="shared" si="7"/>
        <v>81.211613623673927</v>
      </c>
      <c r="K43" s="26">
        <f t="shared" si="19"/>
        <v>100.91583986678694</v>
      </c>
      <c r="L43" s="22"/>
      <c r="M43" s="22"/>
    </row>
    <row r="44" spans="1:13" s="23" customFormat="1" ht="31.2" x14ac:dyDescent="0.3">
      <c r="A44" s="18" t="s">
        <v>79</v>
      </c>
      <c r="B44" s="20" t="s">
        <v>42</v>
      </c>
      <c r="C44" s="21" t="s">
        <v>16</v>
      </c>
      <c r="D44" s="60">
        <v>558</v>
      </c>
      <c r="E44" s="60">
        <v>558</v>
      </c>
      <c r="F44" s="60"/>
      <c r="G44" s="60"/>
      <c r="H44" s="60"/>
      <c r="I44" s="16"/>
      <c r="J44" s="25"/>
      <c r="K44" s="26"/>
      <c r="L44" s="22"/>
      <c r="M44" s="22"/>
    </row>
    <row r="45" spans="1:13" s="23" customFormat="1" ht="24" customHeight="1" x14ac:dyDescent="0.3">
      <c r="A45" s="18" t="s">
        <v>47</v>
      </c>
      <c r="B45" s="20" t="s">
        <v>42</v>
      </c>
      <c r="C45" s="21" t="s">
        <v>42</v>
      </c>
      <c r="D45" s="60">
        <v>44109</v>
      </c>
      <c r="E45" s="60">
        <v>40949</v>
      </c>
      <c r="F45" s="60">
        <v>34189</v>
      </c>
      <c r="G45" s="60">
        <v>33154</v>
      </c>
      <c r="H45" s="60">
        <v>31060</v>
      </c>
      <c r="I45" s="16"/>
      <c r="J45" s="16">
        <f t="shared" si="7"/>
        <v>93.684020027749298</v>
      </c>
      <c r="K45" s="17">
        <f t="shared" si="19"/>
        <v>75.850448118391171</v>
      </c>
      <c r="L45" s="22"/>
      <c r="M45" s="22"/>
    </row>
    <row r="46" spans="1:13" s="23" customFormat="1" ht="24" customHeight="1" x14ac:dyDescent="0.3">
      <c r="A46" s="18" t="s">
        <v>48</v>
      </c>
      <c r="B46" s="20" t="s">
        <v>42</v>
      </c>
      <c r="C46" s="21" t="s">
        <v>26</v>
      </c>
      <c r="D46" s="60">
        <v>256773</v>
      </c>
      <c r="E46" s="60">
        <v>228704</v>
      </c>
      <c r="F46" s="60">
        <v>320560</v>
      </c>
      <c r="G46" s="60">
        <v>255463</v>
      </c>
      <c r="H46" s="60">
        <v>234244</v>
      </c>
      <c r="I46" s="16"/>
      <c r="J46" s="16">
        <f t="shared" si="7"/>
        <v>91.693904792474839</v>
      </c>
      <c r="K46" s="17">
        <f t="shared" si="19"/>
        <v>102.42234503987686</v>
      </c>
      <c r="L46" s="22"/>
      <c r="M46" s="22"/>
    </row>
    <row r="47" spans="1:13" s="23" customFormat="1" ht="24" hidden="1" customHeight="1" x14ac:dyDescent="0.3">
      <c r="A47" s="19"/>
      <c r="B47" s="20"/>
      <c r="C47" s="21"/>
      <c r="D47" s="61">
        <f t="shared" ref="D47:E47" si="20">SUM(D40:D46)</f>
        <v>5590368</v>
      </c>
      <c r="E47" s="61">
        <f t="shared" si="20"/>
        <v>5019809</v>
      </c>
      <c r="F47" s="61"/>
      <c r="G47" s="61">
        <f>SUM(G40:G46)</f>
        <v>6481238</v>
      </c>
      <c r="H47" s="61">
        <f>SUM(H40:H46)</f>
        <v>6246330</v>
      </c>
      <c r="I47" s="16"/>
      <c r="J47" s="16"/>
      <c r="K47" s="17"/>
      <c r="L47" s="22"/>
      <c r="M47" s="22"/>
    </row>
    <row r="48" spans="1:13" s="23" customFormat="1" ht="24" customHeight="1" x14ac:dyDescent="0.3">
      <c r="A48" s="19"/>
      <c r="B48" s="20"/>
      <c r="C48" s="21"/>
      <c r="D48" s="61"/>
      <c r="E48" s="61"/>
      <c r="F48" s="61"/>
      <c r="G48" s="61"/>
      <c r="H48" s="61"/>
      <c r="I48" s="16"/>
      <c r="J48" s="16"/>
      <c r="K48" s="17"/>
      <c r="L48" s="22"/>
      <c r="M48" s="22"/>
    </row>
    <row r="49" spans="1:13" s="23" customFormat="1" ht="17.399999999999999" x14ac:dyDescent="0.3">
      <c r="A49" s="13" t="s">
        <v>49</v>
      </c>
      <c r="B49" s="14" t="s">
        <v>31</v>
      </c>
      <c r="C49" s="15"/>
      <c r="D49" s="55">
        <f t="shared" ref="D49:E49" si="21">D50+D51</f>
        <v>74362</v>
      </c>
      <c r="E49" s="55">
        <f t="shared" si="21"/>
        <v>54584</v>
      </c>
      <c r="F49" s="55">
        <f>F50+F51</f>
        <v>210808</v>
      </c>
      <c r="G49" s="55">
        <f t="shared" ref="G49:H49" si="22">G50+G51</f>
        <v>80096</v>
      </c>
      <c r="H49" s="55">
        <f t="shared" si="22"/>
        <v>60199</v>
      </c>
      <c r="I49" s="16">
        <f t="shared" si="6"/>
        <v>28.556316648324543</v>
      </c>
      <c r="J49" s="16">
        <f t="shared" si="7"/>
        <v>75.158559728326011</v>
      </c>
      <c r="K49" s="17">
        <f t="shared" si="10"/>
        <v>110.28689725927012</v>
      </c>
      <c r="L49" s="22"/>
      <c r="M49" s="22"/>
    </row>
    <row r="50" spans="1:13" s="23" customFormat="1" ht="17.399999999999999" x14ac:dyDescent="0.3">
      <c r="A50" s="18" t="s">
        <v>50</v>
      </c>
      <c r="B50" s="14" t="s">
        <v>31</v>
      </c>
      <c r="C50" s="15" t="s">
        <v>9</v>
      </c>
      <c r="D50" s="55">
        <v>52198</v>
      </c>
      <c r="E50" s="56">
        <v>36415</v>
      </c>
      <c r="F50" s="55">
        <v>183794</v>
      </c>
      <c r="G50" s="55">
        <v>58371</v>
      </c>
      <c r="H50" s="56">
        <v>42064</v>
      </c>
      <c r="I50" s="16"/>
      <c r="J50" s="16">
        <f t="shared" si="7"/>
        <v>72.063182059584392</v>
      </c>
      <c r="K50" s="17">
        <f t="shared" si="10"/>
        <v>115.51283811616094</v>
      </c>
      <c r="L50" s="22"/>
      <c r="M50" s="22"/>
    </row>
    <row r="51" spans="1:13" s="23" customFormat="1" ht="31.2" x14ac:dyDescent="0.3">
      <c r="A51" s="18" t="s">
        <v>51</v>
      </c>
      <c r="B51" s="14" t="s">
        <v>31</v>
      </c>
      <c r="C51" s="15" t="s">
        <v>14</v>
      </c>
      <c r="D51" s="55">
        <v>22164</v>
      </c>
      <c r="E51" s="56">
        <v>18169</v>
      </c>
      <c r="F51" s="55">
        <v>27014</v>
      </c>
      <c r="G51" s="55">
        <v>21725</v>
      </c>
      <c r="H51" s="56">
        <v>18135</v>
      </c>
      <c r="I51" s="16"/>
      <c r="J51" s="16">
        <f t="shared" si="7"/>
        <v>83.475258918296888</v>
      </c>
      <c r="K51" s="17">
        <f t="shared" si="10"/>
        <v>99.812868071990763</v>
      </c>
      <c r="L51" s="22"/>
      <c r="M51" s="22"/>
    </row>
    <row r="52" spans="1:13" s="23" customFormat="1" ht="17.399999999999999" x14ac:dyDescent="0.3">
      <c r="A52" s="13"/>
      <c r="B52" s="14"/>
      <c r="C52" s="15"/>
      <c r="D52" s="55"/>
      <c r="E52" s="56"/>
      <c r="F52" s="55"/>
      <c r="G52" s="55"/>
      <c r="H52" s="56"/>
      <c r="I52" s="16"/>
      <c r="J52" s="16"/>
      <c r="K52" s="17"/>
      <c r="L52" s="22"/>
      <c r="M52" s="22"/>
    </row>
    <row r="53" spans="1:13" s="23" customFormat="1" ht="17.399999999999999" x14ac:dyDescent="0.3">
      <c r="A53" s="19" t="s">
        <v>52</v>
      </c>
      <c r="B53" s="20" t="s">
        <v>26</v>
      </c>
      <c r="C53" s="21"/>
      <c r="D53" s="57">
        <f t="shared" ref="D53:E53" si="23">D54</f>
        <v>31309</v>
      </c>
      <c r="E53" s="57">
        <f t="shared" si="23"/>
        <v>27068</v>
      </c>
      <c r="F53" s="57">
        <f>F54</f>
        <v>47597</v>
      </c>
      <c r="G53" s="57">
        <f t="shared" ref="G53:H53" si="24">G54</f>
        <v>35696</v>
      </c>
      <c r="H53" s="57">
        <f t="shared" si="24"/>
        <v>28731</v>
      </c>
      <c r="I53" s="16">
        <f t="shared" si="6"/>
        <v>60.363048091266258</v>
      </c>
      <c r="J53" s="16">
        <f t="shared" si="7"/>
        <v>80.488009861048866</v>
      </c>
      <c r="K53" s="17">
        <f t="shared" si="10"/>
        <v>106.14378602039309</v>
      </c>
      <c r="L53" s="22"/>
      <c r="M53" s="22"/>
    </row>
    <row r="54" spans="1:13" s="23" customFormat="1" ht="23.25" customHeight="1" x14ac:dyDescent="0.3">
      <c r="A54" s="18" t="s">
        <v>53</v>
      </c>
      <c r="B54" s="20" t="s">
        <v>26</v>
      </c>
      <c r="C54" s="21" t="s">
        <v>26</v>
      </c>
      <c r="D54" s="57">
        <v>31309</v>
      </c>
      <c r="E54" s="58">
        <v>27068</v>
      </c>
      <c r="F54" s="57">
        <v>47597</v>
      </c>
      <c r="G54" s="57">
        <v>35696</v>
      </c>
      <c r="H54" s="58">
        <v>28731</v>
      </c>
      <c r="I54" s="16"/>
      <c r="J54" s="16">
        <f t="shared" ref="J54" si="25">H54/G54*100</f>
        <v>80.488009861048866</v>
      </c>
      <c r="K54" s="17">
        <f t="shared" ref="K54" si="26">H54/E54*100</f>
        <v>106.14378602039309</v>
      </c>
      <c r="L54" s="22"/>
      <c r="M54" s="22"/>
    </row>
    <row r="55" spans="1:13" s="23" customFormat="1" ht="17.399999999999999" x14ac:dyDescent="0.3">
      <c r="A55" s="19"/>
      <c r="B55" s="20"/>
      <c r="C55" s="21"/>
      <c r="D55" s="57"/>
      <c r="E55" s="58"/>
      <c r="F55" s="57"/>
      <c r="G55" s="57"/>
      <c r="H55" s="58"/>
      <c r="I55" s="16"/>
      <c r="J55" s="16"/>
      <c r="K55" s="17"/>
      <c r="L55" s="22"/>
      <c r="M55" s="22"/>
    </row>
    <row r="56" spans="1:13" ht="17.399999999999999" x14ac:dyDescent="0.3">
      <c r="A56" s="27" t="s">
        <v>54</v>
      </c>
      <c r="B56" s="28">
        <v>10</v>
      </c>
      <c r="C56" s="29"/>
      <c r="D56" s="58">
        <f t="shared" ref="D56:E56" si="27">D57+D58+D59</f>
        <v>180685</v>
      </c>
      <c r="E56" s="58">
        <f t="shared" si="27"/>
        <v>172617</v>
      </c>
      <c r="F56" s="58">
        <f>F57+F58+F59</f>
        <v>279442</v>
      </c>
      <c r="G56" s="58">
        <f t="shared" ref="G56:H56" si="28">G57+G58+G59</f>
        <v>197284</v>
      </c>
      <c r="H56" s="58">
        <f t="shared" si="28"/>
        <v>154927</v>
      </c>
      <c r="I56" s="16">
        <f t="shared" si="6"/>
        <v>55.441558534508047</v>
      </c>
      <c r="J56" s="16">
        <f t="shared" si="7"/>
        <v>78.529936538188608</v>
      </c>
      <c r="K56" s="17">
        <f t="shared" si="10"/>
        <v>89.751878436075245</v>
      </c>
    </row>
    <row r="57" spans="1:13" ht="17.399999999999999" x14ac:dyDescent="0.3">
      <c r="A57" s="18" t="s">
        <v>55</v>
      </c>
      <c r="B57" s="28" t="s">
        <v>56</v>
      </c>
      <c r="C57" s="29" t="s">
        <v>9</v>
      </c>
      <c r="D57" s="58">
        <v>9216</v>
      </c>
      <c r="E57" s="62">
        <v>7696</v>
      </c>
      <c r="F57" s="58">
        <v>13919</v>
      </c>
      <c r="G57" s="58">
        <v>9130</v>
      </c>
      <c r="H57" s="62">
        <v>8226</v>
      </c>
      <c r="I57" s="16"/>
      <c r="J57" s="16">
        <f t="shared" si="7"/>
        <v>90.098576122672512</v>
      </c>
      <c r="K57" s="17">
        <f t="shared" si="10"/>
        <v>106.88669438669439</v>
      </c>
    </row>
    <row r="58" spans="1:13" ht="18.75" customHeight="1" x14ac:dyDescent="0.3">
      <c r="A58" s="18" t="s">
        <v>57</v>
      </c>
      <c r="B58" s="28" t="s">
        <v>56</v>
      </c>
      <c r="C58" s="29" t="s">
        <v>12</v>
      </c>
      <c r="D58" s="58">
        <v>74293</v>
      </c>
      <c r="E58" s="62">
        <v>73782</v>
      </c>
      <c r="F58" s="58">
        <v>110544</v>
      </c>
      <c r="G58" s="58">
        <v>86244</v>
      </c>
      <c r="H58" s="62">
        <v>52239</v>
      </c>
      <c r="I58" s="16"/>
      <c r="J58" s="16">
        <f t="shared" si="7"/>
        <v>60.571170168359536</v>
      </c>
      <c r="K58" s="17">
        <f t="shared" si="10"/>
        <v>70.801821582499798</v>
      </c>
    </row>
    <row r="59" spans="1:13" ht="17.399999999999999" x14ac:dyDescent="0.3">
      <c r="A59" s="18" t="s">
        <v>58</v>
      </c>
      <c r="B59" s="28" t="s">
        <v>56</v>
      </c>
      <c r="C59" s="29" t="s">
        <v>14</v>
      </c>
      <c r="D59" s="58">
        <v>97176</v>
      </c>
      <c r="E59" s="62">
        <v>91139</v>
      </c>
      <c r="F59" s="58">
        <v>154979</v>
      </c>
      <c r="G59" s="58">
        <v>101910</v>
      </c>
      <c r="H59" s="62">
        <v>94462</v>
      </c>
      <c r="I59" s="16"/>
      <c r="J59" s="16">
        <f t="shared" si="7"/>
        <v>92.69159061917378</v>
      </c>
      <c r="K59" s="17">
        <f t="shared" si="10"/>
        <v>103.64607906604198</v>
      </c>
    </row>
    <row r="60" spans="1:13" ht="17.399999999999999" x14ac:dyDescent="0.3">
      <c r="A60" s="27"/>
      <c r="B60" s="28"/>
      <c r="C60" s="29"/>
      <c r="D60" s="58"/>
      <c r="E60" s="62"/>
      <c r="F60" s="58"/>
      <c r="G60" s="58"/>
      <c r="H60" s="62"/>
      <c r="I60" s="16"/>
      <c r="J60" s="16"/>
      <c r="K60" s="17"/>
    </row>
    <row r="61" spans="1:13" ht="17.399999999999999" x14ac:dyDescent="0.3">
      <c r="A61" s="27" t="s">
        <v>59</v>
      </c>
      <c r="B61" s="28">
        <v>11</v>
      </c>
      <c r="C61" s="29"/>
      <c r="D61" s="58">
        <f t="shared" ref="D61:E61" si="29">D62+D63</f>
        <v>79696</v>
      </c>
      <c r="E61" s="58">
        <f t="shared" si="29"/>
        <v>17117</v>
      </c>
      <c r="F61" s="58">
        <f>F62+F63</f>
        <v>502004</v>
      </c>
      <c r="G61" s="58">
        <f t="shared" ref="G61:H61" si="30">G62+G63</f>
        <v>364281</v>
      </c>
      <c r="H61" s="58">
        <f t="shared" si="30"/>
        <v>357315</v>
      </c>
      <c r="I61" s="16">
        <f t="shared" si="6"/>
        <v>71.177719699444637</v>
      </c>
      <c r="J61" s="16">
        <f t="shared" si="7"/>
        <v>98.087739958987711</v>
      </c>
      <c r="K61" s="17">
        <f t="shared" si="10"/>
        <v>2087.4861249050655</v>
      </c>
    </row>
    <row r="62" spans="1:13" ht="17.399999999999999" x14ac:dyDescent="0.3">
      <c r="A62" s="18" t="s">
        <v>60</v>
      </c>
      <c r="B62" s="28" t="s">
        <v>18</v>
      </c>
      <c r="C62" s="29" t="s">
        <v>9</v>
      </c>
      <c r="D62" s="58">
        <v>65797</v>
      </c>
      <c r="E62" s="62">
        <v>10481</v>
      </c>
      <c r="F62" s="58">
        <v>11332</v>
      </c>
      <c r="G62" s="58">
        <v>8959</v>
      </c>
      <c r="H62" s="62">
        <v>7168</v>
      </c>
      <c r="I62" s="16"/>
      <c r="J62" s="16">
        <f t="shared" si="7"/>
        <v>80.008929568032144</v>
      </c>
      <c r="K62" s="17">
        <f t="shared" si="10"/>
        <v>68.39042076137774</v>
      </c>
    </row>
    <row r="63" spans="1:13" ht="17.399999999999999" x14ac:dyDescent="0.3">
      <c r="A63" s="18" t="s">
        <v>61</v>
      </c>
      <c r="B63" s="28" t="s">
        <v>18</v>
      </c>
      <c r="C63" s="29" t="s">
        <v>10</v>
      </c>
      <c r="D63" s="58">
        <v>13899</v>
      </c>
      <c r="E63" s="62">
        <v>6636</v>
      </c>
      <c r="F63" s="58">
        <v>490672</v>
      </c>
      <c r="G63" s="58">
        <v>355322</v>
      </c>
      <c r="H63" s="62">
        <v>350147</v>
      </c>
      <c r="I63" s="16"/>
      <c r="J63" s="16">
        <f t="shared" si="7"/>
        <v>98.543574560539454</v>
      </c>
      <c r="K63" s="17">
        <f t="shared" si="10"/>
        <v>5276.4767932489449</v>
      </c>
    </row>
    <row r="64" spans="1:13" ht="17.399999999999999" x14ac:dyDescent="0.3">
      <c r="A64" s="27"/>
      <c r="B64" s="28"/>
      <c r="C64" s="29"/>
      <c r="D64" s="58"/>
      <c r="E64" s="62"/>
      <c r="F64" s="58"/>
      <c r="G64" s="58"/>
      <c r="H64" s="62"/>
      <c r="I64" s="16"/>
      <c r="J64" s="16"/>
      <c r="K64" s="17"/>
    </row>
    <row r="65" spans="1:11" ht="18.75" customHeight="1" x14ac:dyDescent="0.3">
      <c r="A65" s="27" t="s">
        <v>62</v>
      </c>
      <c r="B65" s="28">
        <v>12</v>
      </c>
      <c r="C65" s="29"/>
      <c r="D65" s="58">
        <f t="shared" ref="D65:E65" si="31">D66+D67</f>
        <v>50580</v>
      </c>
      <c r="E65" s="58">
        <f t="shared" si="31"/>
        <v>42541</v>
      </c>
      <c r="F65" s="58">
        <f>F66+F67</f>
        <v>38179</v>
      </c>
      <c r="G65" s="58">
        <f t="shared" ref="G65:H65" si="32">G66+G67</f>
        <v>34359</v>
      </c>
      <c r="H65" s="58">
        <f t="shared" si="32"/>
        <v>34359</v>
      </c>
      <c r="I65" s="16">
        <f t="shared" si="6"/>
        <v>89.994499594017654</v>
      </c>
      <c r="J65" s="16">
        <f t="shared" si="7"/>
        <v>100</v>
      </c>
      <c r="K65" s="17">
        <f t="shared" si="10"/>
        <v>80.766789685244817</v>
      </c>
    </row>
    <row r="66" spans="1:11" ht="18.75" customHeight="1" x14ac:dyDescent="0.3">
      <c r="A66" s="18" t="s">
        <v>63</v>
      </c>
      <c r="B66" s="28" t="s">
        <v>34</v>
      </c>
      <c r="C66" s="29" t="s">
        <v>9</v>
      </c>
      <c r="D66" s="58">
        <v>21300</v>
      </c>
      <c r="E66" s="62">
        <v>13261</v>
      </c>
      <c r="F66" s="58">
        <v>10000</v>
      </c>
      <c r="G66" s="58">
        <v>10000</v>
      </c>
      <c r="H66" s="62">
        <v>10000</v>
      </c>
      <c r="I66" s="16"/>
      <c r="J66" s="16">
        <f t="shared" si="7"/>
        <v>100</v>
      </c>
      <c r="K66" s="17">
        <f t="shared" si="10"/>
        <v>75.409094336777017</v>
      </c>
    </row>
    <row r="67" spans="1:11" ht="18.75" customHeight="1" x14ac:dyDescent="0.3">
      <c r="A67" s="18" t="s">
        <v>64</v>
      </c>
      <c r="B67" s="28" t="s">
        <v>34</v>
      </c>
      <c r="C67" s="29" t="s">
        <v>10</v>
      </c>
      <c r="D67" s="58">
        <v>29280</v>
      </c>
      <c r="E67" s="62">
        <v>29280</v>
      </c>
      <c r="F67" s="58">
        <v>28179</v>
      </c>
      <c r="G67" s="58">
        <v>24359</v>
      </c>
      <c r="H67" s="62">
        <v>24359</v>
      </c>
      <c r="I67" s="16"/>
      <c r="J67" s="16">
        <f t="shared" si="7"/>
        <v>100</v>
      </c>
      <c r="K67" s="17">
        <f t="shared" si="10"/>
        <v>83.193306010928964</v>
      </c>
    </row>
    <row r="68" spans="1:11" ht="18.75" customHeight="1" x14ac:dyDescent="0.3">
      <c r="A68" s="18"/>
      <c r="B68" s="28"/>
      <c r="C68" s="29"/>
      <c r="D68" s="58"/>
      <c r="E68" s="62"/>
      <c r="F68" s="58"/>
      <c r="G68" s="58"/>
      <c r="H68" s="62"/>
      <c r="I68" s="16"/>
      <c r="J68" s="16"/>
      <c r="K68" s="17"/>
    </row>
    <row r="69" spans="1:11" ht="34.799999999999997" x14ac:dyDescent="0.3">
      <c r="A69" s="27" t="s">
        <v>73</v>
      </c>
      <c r="B69" s="28" t="s">
        <v>21</v>
      </c>
      <c r="C69" s="29"/>
      <c r="D69" s="58">
        <f t="shared" ref="D69:E69" si="33">D70</f>
        <v>0</v>
      </c>
      <c r="E69" s="58">
        <f t="shared" si="33"/>
        <v>0</v>
      </c>
      <c r="F69" s="58">
        <f>F70</f>
        <v>55000</v>
      </c>
      <c r="G69" s="58">
        <f t="shared" ref="G69:H69" si="34">G70</f>
        <v>29229</v>
      </c>
      <c r="H69" s="58">
        <f t="shared" si="34"/>
        <v>29227</v>
      </c>
      <c r="I69" s="16"/>
      <c r="J69" s="16">
        <f t="shared" si="7"/>
        <v>99.993157480584344</v>
      </c>
      <c r="K69" s="17" t="s">
        <v>19</v>
      </c>
    </row>
    <row r="70" spans="1:11" ht="31.2" x14ac:dyDescent="0.3">
      <c r="A70" s="51" t="s">
        <v>74</v>
      </c>
      <c r="B70" s="28" t="s">
        <v>21</v>
      </c>
      <c r="C70" s="29" t="s">
        <v>9</v>
      </c>
      <c r="D70" s="58">
        <v>0</v>
      </c>
      <c r="E70" s="62">
        <v>0</v>
      </c>
      <c r="F70" s="58">
        <v>55000</v>
      </c>
      <c r="G70" s="58">
        <v>29229</v>
      </c>
      <c r="H70" s="62">
        <v>29227</v>
      </c>
      <c r="I70" s="16"/>
      <c r="J70" s="16">
        <f t="shared" si="7"/>
        <v>99.993157480584344</v>
      </c>
      <c r="K70" s="17" t="s">
        <v>19</v>
      </c>
    </row>
    <row r="71" spans="1:11" ht="18.75" customHeight="1" x14ac:dyDescent="0.3">
      <c r="A71" s="27"/>
      <c r="B71" s="28"/>
      <c r="C71" s="29"/>
      <c r="D71" s="58"/>
      <c r="E71" s="62"/>
      <c r="F71" s="58"/>
      <c r="G71" s="58"/>
      <c r="H71" s="62"/>
      <c r="I71" s="16"/>
      <c r="J71" s="16"/>
      <c r="K71" s="17"/>
    </row>
    <row r="72" spans="1:11" s="33" customFormat="1" ht="17.399999999999999" x14ac:dyDescent="0.3">
      <c r="A72" s="30" t="s">
        <v>65</v>
      </c>
      <c r="B72" s="31"/>
      <c r="C72" s="32"/>
      <c r="D72" s="58">
        <f t="shared" ref="D72:E72" si="35">D8+D16+D19+D23+D31+D36+D39+D49+D53+D56+D61+D65+D69</f>
        <v>8504700</v>
      </c>
      <c r="E72" s="58">
        <f t="shared" si="35"/>
        <v>7529491</v>
      </c>
      <c r="F72" s="58">
        <f>F8+F16+F19+F23+F31+F36+F39+F49+F53+F56+F61+F65+F69</f>
        <v>12957952</v>
      </c>
      <c r="G72" s="58">
        <f t="shared" ref="G72:H72" si="36">G8+G16+G19+G23+G31+G36+G39+G49+G53+G56+G61+G65+G69</f>
        <v>9311501</v>
      </c>
      <c r="H72" s="58">
        <f t="shared" si="36"/>
        <v>8614978</v>
      </c>
      <c r="I72" s="16">
        <f t="shared" si="6"/>
        <v>66.484101808680876</v>
      </c>
      <c r="J72" s="16">
        <f t="shared" ref="J72" si="37">H72/G72*100</f>
        <v>92.519755944825661</v>
      </c>
      <c r="K72" s="17">
        <f t="shared" ref="K72" si="38">H72/E72*100</f>
        <v>114.41647250790258</v>
      </c>
    </row>
    <row r="73" spans="1:11" s="33" customFormat="1" ht="17.399999999999999" x14ac:dyDescent="0.3">
      <c r="A73" s="34"/>
      <c r="B73" s="35"/>
      <c r="C73" s="35"/>
      <c r="D73" s="35"/>
      <c r="E73" s="35"/>
      <c r="F73" s="36"/>
      <c r="G73" s="36"/>
      <c r="H73" s="36"/>
      <c r="I73" s="37"/>
      <c r="J73" s="37"/>
      <c r="K73" s="38"/>
    </row>
    <row r="74" spans="1:11" s="33" customFormat="1" ht="15.6" x14ac:dyDescent="0.3">
      <c r="A74" s="39"/>
      <c r="B74" s="40"/>
      <c r="C74" s="40"/>
      <c r="D74" s="40"/>
      <c r="E74" s="40"/>
      <c r="F74" s="40"/>
      <c r="G74" s="40"/>
      <c r="H74" s="41"/>
      <c r="I74" s="41"/>
      <c r="J74" s="42"/>
      <c r="K74" s="43"/>
    </row>
    <row r="75" spans="1:11" s="33" customFormat="1" x14ac:dyDescent="0.25">
      <c r="A75" s="44"/>
      <c r="B75" s="1"/>
      <c r="C75" s="1"/>
      <c r="D75" s="1"/>
      <c r="E75" s="1"/>
      <c r="F75" s="1"/>
      <c r="G75" s="1"/>
      <c r="H75" s="45"/>
      <c r="I75" s="45"/>
      <c r="J75" s="46"/>
      <c r="K75" s="43"/>
    </row>
    <row r="76" spans="1:11" s="33" customFormat="1" ht="18" x14ac:dyDescent="0.25">
      <c r="A76" s="47"/>
      <c r="B76" s="48"/>
      <c r="C76" s="48"/>
      <c r="D76" s="48"/>
      <c r="E76" s="48"/>
      <c r="F76" s="48"/>
      <c r="G76" s="48"/>
      <c r="H76" s="52"/>
      <c r="I76" s="52"/>
      <c r="J76" s="52"/>
      <c r="K76" s="43"/>
    </row>
    <row r="77" spans="1:11" s="33" customFormat="1" x14ac:dyDescent="0.25">
      <c r="A77" s="44"/>
      <c r="B77" s="1"/>
      <c r="C77" s="1"/>
      <c r="D77" s="1"/>
      <c r="E77" s="1"/>
      <c r="F77" s="1"/>
      <c r="G77" s="1"/>
      <c r="H77" s="45"/>
      <c r="I77" s="45"/>
      <c r="J77" s="46"/>
      <c r="K77" s="43"/>
    </row>
    <row r="78" spans="1:11" s="33" customFormat="1" x14ac:dyDescent="0.25">
      <c r="A78" s="44"/>
      <c r="B78" s="1"/>
      <c r="C78" s="1"/>
      <c r="D78" s="1"/>
      <c r="E78" s="1"/>
      <c r="F78" s="1"/>
      <c r="G78" s="1"/>
      <c r="H78" s="45"/>
      <c r="I78" s="45"/>
      <c r="J78" s="46"/>
      <c r="K78" s="43"/>
    </row>
    <row r="79" spans="1:11" s="33" customFormat="1" x14ac:dyDescent="0.25">
      <c r="A79" s="44"/>
      <c r="B79" s="1"/>
      <c r="C79" s="1"/>
      <c r="D79" s="1"/>
      <c r="E79" s="1"/>
      <c r="F79" s="1"/>
      <c r="G79" s="1"/>
      <c r="H79" s="45"/>
      <c r="I79" s="45"/>
      <c r="J79" s="46"/>
      <c r="K79" s="43"/>
    </row>
    <row r="80" spans="1:11" s="33" customFormat="1" x14ac:dyDescent="0.25">
      <c r="A80" s="44"/>
      <c r="B80" s="1"/>
      <c r="C80" s="1"/>
      <c r="D80" s="1"/>
      <c r="E80" s="1"/>
      <c r="F80" s="1"/>
      <c r="G80" s="1"/>
      <c r="H80" s="45"/>
      <c r="I80" s="45"/>
      <c r="J80" s="46"/>
      <c r="K80" s="43"/>
    </row>
    <row r="81" spans="1:11" s="33" customFormat="1" ht="27.75" customHeight="1" x14ac:dyDescent="0.25">
      <c r="A81" s="44"/>
      <c r="B81" s="1"/>
      <c r="C81" s="1"/>
      <c r="D81" s="1"/>
      <c r="E81" s="1"/>
      <c r="F81" s="1"/>
      <c r="G81" s="1"/>
      <c r="H81" s="45"/>
      <c r="I81" s="45"/>
      <c r="J81" s="46"/>
      <c r="K81" s="43"/>
    </row>
    <row r="82" spans="1:11" s="50" customFormat="1" ht="39" customHeight="1" x14ac:dyDescent="0.3">
      <c r="A82" s="1"/>
      <c r="B82" s="1"/>
      <c r="C82" s="1"/>
      <c r="D82" s="1"/>
      <c r="E82" s="1"/>
      <c r="F82" s="1"/>
      <c r="G82" s="1"/>
      <c r="H82" s="45"/>
      <c r="I82" s="45"/>
      <c r="J82" s="46"/>
      <c r="K82" s="49"/>
    </row>
    <row r="84" spans="1:11" ht="0.75" customHeight="1" x14ac:dyDescent="0.25"/>
  </sheetData>
  <mergeCells count="6">
    <mergeCell ref="H76:J76"/>
    <mergeCell ref="H1:J1"/>
    <mergeCell ref="A2:J2"/>
    <mergeCell ref="A3:J3"/>
    <mergeCell ref="A4:J4"/>
    <mergeCell ref="A5:J5"/>
  </mergeCells>
  <pageMargins left="0.70866141732283472" right="0.15748031496062992" top="0.43307086614173229" bottom="0.35433070866141736" header="0.15748031496062992" footer="0.23622047244094491"/>
  <pageSetup paperSize="9" scale="57" fitToHeight="2" orientation="portrait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аналит. дан. о расх 2017 9 мес</vt:lpstr>
      <vt:lpstr>'аналит. дан. о расх 2017 9 мес'!Заголовки_для_печати</vt:lpstr>
      <vt:lpstr>'аналит. дан. о расх 2017 9 мес'!Область_печати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2017-10-24T10:55:38Z</dcterms:modified>
</cp:coreProperties>
</file>