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30" windowWidth="27495" windowHeight="11955"/>
  </bookViews>
  <sheets>
    <sheet name="РЕЕСТР для проекта РСД" sheetId="3" r:id="rId1"/>
  </sheets>
  <definedNames>
    <definedName name="_xlnm._FilterDatabase" localSheetId="0" hidden="1">'РЕЕСТР для проекта РСД'!$A$6:$B$90</definedName>
    <definedName name="_xlnm.Print_Titles" localSheetId="0">'РЕЕСТР для проекта РСД'!$6:$8</definedName>
  </definedNames>
  <calcPr calcId="145621"/>
</workbook>
</file>

<file path=xl/calcChain.xml><?xml version="1.0" encoding="utf-8"?>
<calcChain xmlns="http://schemas.openxmlformats.org/spreadsheetml/2006/main">
  <c r="C70" i="3" l="1"/>
  <c r="C85" i="3"/>
  <c r="C23" i="3"/>
  <c r="C64" i="3"/>
  <c r="C61" i="3"/>
  <c r="C60" i="3" s="1"/>
  <c r="C58" i="3"/>
  <c r="C49" i="3"/>
  <c r="C47" i="3"/>
  <c r="C44" i="3"/>
  <c r="C42" i="3"/>
  <c r="C40" i="3"/>
  <c r="C38" i="3"/>
  <c r="C36" i="3"/>
  <c r="C31" i="3"/>
  <c r="C18" i="3"/>
  <c r="C13" i="3"/>
  <c r="C11" i="3"/>
  <c r="C10" i="3" l="1"/>
  <c r="C69" i="3"/>
  <c r="C30" i="3"/>
  <c r="C27" i="3" s="1"/>
  <c r="C57" i="3"/>
  <c r="F85" i="3"/>
  <c r="E85" i="3"/>
  <c r="C26" i="3" l="1"/>
  <c r="C9" i="3" s="1"/>
  <c r="C90" i="3" s="1"/>
  <c r="F83" i="3" l="1"/>
  <c r="F69" i="3" s="1"/>
  <c r="E83" i="3"/>
  <c r="E69" i="3" s="1"/>
  <c r="F64" i="3"/>
  <c r="E64" i="3"/>
  <c r="F61" i="3"/>
  <c r="E61" i="3"/>
  <c r="E60" i="3" s="1"/>
  <c r="F60" i="3"/>
  <c r="F57" i="3" s="1"/>
  <c r="F58" i="3"/>
  <c r="E58" i="3"/>
  <c r="F53" i="3"/>
  <c r="E53" i="3"/>
  <c r="F50" i="3"/>
  <c r="E50" i="3"/>
  <c r="E49" i="3" s="1"/>
  <c r="F49" i="3"/>
  <c r="F47" i="3"/>
  <c r="E47" i="3"/>
  <c r="F44" i="3"/>
  <c r="E44" i="3"/>
  <c r="F42" i="3"/>
  <c r="E42" i="3"/>
  <c r="F40" i="3"/>
  <c r="E40" i="3"/>
  <c r="F38" i="3"/>
  <c r="E38" i="3"/>
  <c r="F36" i="3"/>
  <c r="E36" i="3"/>
  <c r="F31" i="3"/>
  <c r="F30" i="3" s="1"/>
  <c r="E31" i="3"/>
  <c r="E30" i="3" s="1"/>
  <c r="F28" i="3"/>
  <c r="E28" i="3"/>
  <c r="F23" i="3"/>
  <c r="E23" i="3"/>
  <c r="F18" i="3"/>
  <c r="E18" i="3"/>
  <c r="F13" i="3"/>
  <c r="E13" i="3"/>
  <c r="F11" i="3"/>
  <c r="E11" i="3"/>
  <c r="E57" i="3" l="1"/>
  <c r="E10" i="3"/>
  <c r="E27" i="3"/>
  <c r="E26" i="3" s="1"/>
  <c r="F10" i="3"/>
  <c r="F27" i="3"/>
  <c r="F26" i="3" s="1"/>
  <c r="D85" i="3"/>
  <c r="D83" i="3"/>
  <c r="D64" i="3"/>
  <c r="D61" i="3"/>
  <c r="D60" i="3" s="1"/>
  <c r="D58" i="3"/>
  <c r="D53" i="3"/>
  <c r="D50" i="3"/>
  <c r="D47" i="3"/>
  <c r="D44" i="3"/>
  <c r="D42" i="3"/>
  <c r="D40" i="3"/>
  <c r="D38" i="3"/>
  <c r="D36" i="3"/>
  <c r="D31" i="3"/>
  <c r="D28" i="3"/>
  <c r="D23" i="3"/>
  <c r="D18" i="3"/>
  <c r="D13" i="3"/>
  <c r="D11" i="3"/>
  <c r="F9" i="3" l="1"/>
  <c r="F90" i="3" s="1"/>
  <c r="E9" i="3"/>
  <c r="E90" i="3" s="1"/>
  <c r="D10" i="3"/>
  <c r="D30" i="3"/>
  <c r="D27" i="3" s="1"/>
  <c r="D49" i="3"/>
  <c r="D57" i="3"/>
  <c r="D69" i="3" l="1"/>
  <c r="D26" i="3"/>
  <c r="D9" i="3" s="1"/>
  <c r="D90" i="3" l="1"/>
</calcChain>
</file>

<file path=xl/sharedStrings.xml><?xml version="1.0" encoding="utf-8"?>
<sst xmlns="http://schemas.openxmlformats.org/spreadsheetml/2006/main" count="178" uniqueCount="174">
  <si>
    <t>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</si>
  <si>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</si>
  <si>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</si>
  <si>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</si>
  <si>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</si>
  <si>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</si>
  <si>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</si>
  <si>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</si>
  <si>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</si>
  <si>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</si>
  <si>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</si>
  <si>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</si>
  <si>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</si>
  <si>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100 1 03 02260 01 0000 110</t>
  </si>
  <si>
    <t>НАЛОГИ НА СОВОКУПНЫЙ ДОХОД</t>
  </si>
  <si>
    <t>Единый налог на вмененный доход для отдельных видов деятельности</t>
  </si>
  <si>
    <t>Единый сельскохозяйственный налог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</si>
  <si>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</si>
  <si>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</si>
  <si>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</si>
  <si>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182 1 08 03010 01 0000 110</t>
  </si>
  <si>
    <t>Государственная пошлина за выдачу разрешения на установку рекламной конструкции</t>
  </si>
  <si>
    <t>070 1 08 07150 01 0000 110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</si>
  <si>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</si>
  <si>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</si>
  <si>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</si>
  <si>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000 1 11 01000 00 0000 120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</si>
  <si>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</si>
  <si>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080 1 11 01050 05 0000 120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</si>
  <si>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</si>
  <si>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</si>
  <si>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011 1 11 05013 13 0000 120</t>
  </si>
  <si>
    <t>080 1 11 05013 13 0000 120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</si>
  <si>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</si>
  <si>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080 1 11 05025 05 0000 120</t>
  </si>
  <si>
    <t>Доходы от сдачи в аренду имущества, составляющего казну муниципальных районов (за исключением земельных участков)</t>
  </si>
  <si>
    <t>080 1 11 05075 05 0000 120</t>
  </si>
  <si>
    <t>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</si>
  <si>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000 1 11 05313 13 0000 120</t>
  </si>
  <si>
    <t>080 1 11 05313 13 0000 120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</si>
  <si>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</si>
  <si>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</si>
  <si>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прибыли, остающейся после уплаты  налогов  и  иных   обязательных платежей муниципальных унитарных предприятий, созданных муниципальными районами</t>
  </si>
  <si>
    <t>000 1 11 09045 05 0000 120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</si>
  <si>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</si>
  <si>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080 1 11 09045 05 0100 120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</si>
  <si>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казённых) (плата за установку и эксплуатацию рекламной конструкции)</t>
  </si>
  <si>
    <t>070 1 11 09045 05 0400 120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</si>
  <si>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</si>
  <si>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</si>
  <si>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</si>
  <si>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</si>
  <si>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000 1 13 00000 00 0000 000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</si>
  <si>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</si>
  <si>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</si>
  <si>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Прочие доходы от оказания платных услуг (работ) получателями средств бюджетов муниципальных районов (платные услуги многофункционального центра предоставления государственных и муниципальных услуг)</t>
  </si>
  <si>
    <t>070 1 13 01995 05 0100 130</t>
  </si>
  <si>
    <t>Прочие доходы от оказания платных услуг (работ) получателями средств бюджетов муниципальных районов (прочие доходы)</t>
  </si>
  <si>
    <t>056 1 13 01995 05 0600 130</t>
  </si>
  <si>
    <t>Прочие доходы от компенсации затрат бюджетов муниципальных районов</t>
  </si>
  <si>
    <t>000 1 13 02995 05 0000 130</t>
  </si>
  <si>
    <t>Прочие доходы от компенсации затрат бюджетов муниципальных районов (дебиторская задолженность прошлых лет)</t>
  </si>
  <si>
    <t>080 1 13 02995 05 0100 130</t>
  </si>
  <si>
    <t>Прочие доходы от компенсации затрат бюджетов муниципальных районов (доходы от компенсации затрат многофункционального центра предоставления государственных и муниципальных услуг)</t>
  </si>
  <si>
    <t>070 1 13 02995 05 0200 130</t>
  </si>
  <si>
    <t>Прочие доходы от компенсации затрат бюджетов муниципальных районов (прочие доходы)</t>
  </si>
  <si>
    <t>070 1 13 02995 05 0600 130</t>
  </si>
  <si>
    <t>ДОХОДЫ ОТ ПРОДАЖИ МАТЕРИАЛЬНЫХ И НЕМАТЕРИАЛЬНЫХ АКТИВОВ</t>
  </si>
  <si>
    <t>000 1 14 00000 00 0000 000</t>
  </si>
  <si>
    <t>000 1 14 02000 00 0000 000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</si>
  <si>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</si>
  <si>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000 1 14 06000 00 0000 430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</si>
  <si>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</si>
  <si>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080 1 14 06013 05 0000 430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</si>
  <si>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</si>
  <si>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080 1 14 06013 13 0000 430</t>
  </si>
  <si>
    <t>000 1 14 06300 00 0000 430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</si>
  <si>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</si>
  <si>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080 1 14 06313 13 0000 430</t>
  </si>
  <si>
    <t>000 1 16 00000 00 0000 000</t>
  </si>
  <si>
    <t>ПРОЧИЕ НЕНАЛОГОВЫЕ ДОХОДЫ</t>
  </si>
  <si>
    <t>000 1 17 00000 00 0000 000</t>
  </si>
  <si>
    <t>БЕЗВОЗМЕЗДНЫЕ ПОСТУПЛЕНИЯ</t>
  </si>
  <si>
    <t>000 2 00 00000 00 0000 000</t>
  </si>
  <si>
    <t>000 2 02 00000 00 0000 000</t>
  </si>
  <si>
    <t>000 2 02 20000 00 0000 151</t>
  </si>
  <si>
    <t>000 2 02 30000 00 0000 151</t>
  </si>
  <si>
    <t>000 2 02 40000 00 0000 151</t>
  </si>
  <si>
    <t>000 2 04 00000 00 0000 000</t>
  </si>
  <si>
    <t>Предоставление негосударственными организациями грантов для получателей средств бюджетов муниципальных районов</t>
  </si>
  <si>
    <t>056 2 04 05010 05 0000 180</t>
  </si>
  <si>
    <t>000 2 07 00000 00 0000 000</t>
  </si>
  <si>
    <t>Прочие безвозмездные поступления в бюджеты муниципальных районов</t>
  </si>
  <si>
    <t>056 2 07 05030 05 0000 180</t>
  </si>
  <si>
    <t>070 2 07 05030 05 0000 180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</si>
  <si>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</si>
  <si>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</si>
  <si>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</si>
  <si>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</si>
  <si>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Классификация доходов бюджета</t>
  </si>
  <si>
    <t>код</t>
  </si>
  <si>
    <t>наименование</t>
  </si>
  <si>
    <t>Прогноз доходов бюджета</t>
  </si>
  <si>
    <t>1</t>
  </si>
  <si>
    <t>2</t>
  </si>
  <si>
    <t>4</t>
  </si>
  <si>
    <t>5</t>
  </si>
  <si>
    <t>6</t>
  </si>
  <si>
    <t>Единица измерения: тыс. руб.</t>
  </si>
  <si>
    <t>НАЛОГОВЫЕ ДОХОДЫ</t>
  </si>
  <si>
    <t>182 1 01 02000 01 0000 110</t>
  </si>
  <si>
    <t>АКЦИЗЫ ПО ПОДАКЦИЗНЫМ ТОВАРАМ (ПРОДУКЦИИ), ПРОИЗВОДИМЫМ НА ТЕРРИТОРИИ РОССИЙСКОЙ ФЕДЕРАЦИИ</t>
  </si>
  <si>
    <t xml:space="preserve">000 1 05 00000 00 0000 000   </t>
  </si>
  <si>
    <t xml:space="preserve">182 1 05 01000 00 0000 110   </t>
  </si>
  <si>
    <t>Налог, взимаемый в связи с применением  упрощенной системы налогообложения</t>
  </si>
  <si>
    <t>182 1 05 02000 02 0000 110</t>
  </si>
  <si>
    <t>182 1 05 03000 01 0000 110</t>
  </si>
  <si>
    <t>182 1 05 04000 02 0000 110</t>
  </si>
  <si>
    <t>Налог, взимаемый в связи с применением патентной системы налогообложения</t>
  </si>
  <si>
    <t>НЕНАЛОГОВЫЕ ДОХОДЫ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</si>
  <si>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</si>
  <si>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000 1 11 05010 00 0000 120</t>
  </si>
  <si>
    <t xml:space="preserve"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 </t>
  </si>
  <si>
    <t xml:space="preserve">011 1 11 05013 05 0000 120   </t>
  </si>
  <si>
    <t xml:space="preserve">080 1 11 05013 05 0000 120   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</si>
  <si>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 поселений, а также средства от продажи права на заключение договоров аренды указанных земельных участков (по договорам Министерства имущественных отношений Московской области)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</si>
  <si>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 поселений, а также средства от продажи права на заключение договоров аренды указанных земельных участков (по договорам Комитета по управлению муниципальным имуществом Администрации Одинцовского муниципального района)</t>
  </si>
  <si>
    <t>000 1 11 05020 00 0000 120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</si>
  <si>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</si>
  <si>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000 1 11 05070 00 0000 120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</si>
  <si>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</si>
  <si>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 xml:space="preserve">080 1 11 07015 05 0000 120   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</si>
  <si>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казённых) (плата за пользование жилым помещением, предоставленным по договору коммерческого найма жилого помещения муниципального жилого фонда)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</si>
  <si>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</si>
  <si>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080 1 14 02053 05 0000 410 </t>
  </si>
  <si>
    <t>Доходы от продажи земельных участков, находящихся в в государственной и муниципальной собственности, всего, в том числе:</t>
  </si>
  <si>
    <t>000 1 14 06010 00 0000 430</t>
  </si>
  <si>
    <t>Доходы от продажи земельных участков, государственная собственность на которые не разграничена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</si>
  <si>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собственности, всего, в том числе:</t>
  </si>
  <si>
    <t>080 1 14 06313 05 0000 430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</si>
  <si>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межселенных территорий муниципальных районов</t>
  </si>
  <si>
    <t>ШТРАФЫ,  САНКЦИИ,  ВОЗМЕЩЕНИЕ  УЩЕРБА</t>
  </si>
  <si>
    <t>Безвозмездные поступления от других бюджетов бюджетной системы Российской Федерации, всего, в том числе:</t>
  </si>
  <si>
    <t xml:space="preserve">000 2 02 02051 05 0109 151   </t>
  </si>
  <si>
    <t>Субсидии бюджетам муниципальных районов на реализацию федеральных целевых программ ((на проведение мероприятий в рамках Программы по улучшению жилищных условий граждан, проживающих в сельской местности, в том числе молодых семей и молодых специалистов), (за счет средств федерального бюджета))</t>
  </si>
  <si>
    <t xml:space="preserve">000 2 02 02077 05 0000 151   </t>
  </si>
  <si>
    <t>Субсидии  бюджетам  муниципальных  районов на софинансирование капитальных вложений в объекты муниципальной собственности всего, в том числе:</t>
  </si>
  <si>
    <t xml:space="preserve">000  2 02 02077 05 0086 151   </t>
  </si>
  <si>
    <t>Субсидии бюджетам муниципальных районов на софинансирование капитальных вложений в объекты муниципальной собственности (на объекты водоснабжения и водоотведения - строительство очистных сооружений в с.Лайково)</t>
  </si>
  <si>
    <t xml:space="preserve">000  2 02 02077 05 0102 151   </t>
  </si>
  <si>
    <t>Субсидии бюджетам муниципальных районов на софинансирование капитальных вложений в объекты муниципальной собственности (на строительство физкультурно-оздоровительных комплексов с универсальным спортивным залом в рамках государственной программы Московской области "Спорт Подмосковья")</t>
  </si>
  <si>
    <t xml:space="preserve">000  2 02 02077 05 0112 151   </t>
  </si>
  <si>
    <t>Субсидии бюджетам муниципальных районов на софинансирование капитальных вложений в объекты муниципальной собственности (на проектирование и строительство объектов дошкольного образования в рамках государственной программы Московской области "Образование Подмосковья" на 2014-2018 годы)</t>
  </si>
  <si>
    <t xml:space="preserve">000  2 02 02085 05 0000 151   </t>
  </si>
  <si>
    <t>Субсидии бюджетам муниципальных районов на осуществление мероприятий по обеспечению жильём граждан Российской Федерации, проживающих в сельской местности</t>
  </si>
  <si>
    <t>000 2 02 02216 05 0000 151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</si>
  <si>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</si>
  <si>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 xml:space="preserve">  000 2 02 03007 05 0000 151  </t>
  </si>
  <si>
    <t>Субвенции бюджетам муниципальных районов на составление (изменение) списков кандидатов в присяжные заседатели федеральных судов общей юрисдикции в Российской Федерации</t>
  </si>
  <si>
    <t xml:space="preserve">  000 2 02 03021 05 0000 151  </t>
  </si>
  <si>
    <r>
      <t xml:space="preserve">Субвенции бюджетам муниципальных районов </t>
    </r>
    <r>
      <rPr>
        <sz val="12"/>
        <rFont val="Times New Roman"/>
        <family val="1"/>
        <charset val="204"/>
      </rPr>
      <t>на ежемесячное денежное вознаграждение за классное руководство</t>
    </r>
  </si>
  <si>
    <t>Иные межбюджетные трансферты, всего, в том числе:</t>
  </si>
  <si>
    <t>Безвозмездные поступления от негосударственных организаций</t>
  </si>
  <si>
    <t>Прочие безвозмездные поступления, всего, в том числе:</t>
  </si>
  <si>
    <t xml:space="preserve">048 1 12 01000 01 0000 120   </t>
  </si>
  <si>
    <t xml:space="preserve">2018 год </t>
  </si>
  <si>
    <t xml:space="preserve">2019 год </t>
  </si>
  <si>
    <t xml:space="preserve">2020 год 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</si>
  <si>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</si>
  <si>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</si>
  <si>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Сведения о прогнозируемых объемах  поступлений по видам доходов бюджета Одинцовского муниципального района Московской области</t>
  </si>
  <si>
    <t>Ожидаемое исполнение плана                                 за  2017 год</t>
  </si>
  <si>
    <t>ВСЕГО ДОХОДОВ</t>
  </si>
  <si>
    <t>на 2018 год и плановый период 2019 и 2020 годов в сравнении с ожидаемым исполнением за 2017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</si>
</sst>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1" x14ac:knownFonts="1">
    <font>
      <sz val="11"/>
      <name val="Calibri"/>
      <family val="2"/>
      <scheme val="minor"/>
    </font>
    <font>
      <sz val="9"/>
      <color theme="1"/>
      <name val="Arial"/>
      <family val="2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9" fillId="0" borderId="0"/>
    <xf numFmtId="0" fontId="5" fillId="0" borderId="0"/>
    <xf numFmtId="0" fontId="10" fillId="0" borderId="0" applyBorder="0"/>
  </cellStyleXfs>
  <cellXfs count="41">
    <xf numFmtId="0" fontId="0" fillId="0" borderId="0" xfId="0"/>
    <xf numFmtId="0" fontId="3" fillId="0" borderId="0" xfId="0" applyFont="1"/>
    <xf numFmtId="0" fontId="5" fillId="0" borderId="0" xfId="0" applyFont="1"/>
    <xf numFmtId="49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5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1" fontId="8" fillId="0" borderId="1" xfId="1" applyNumberFormat="1" applyFont="1" applyFill="1" applyBorder="1" applyAlignment="1">
      <alignment horizontal="center" vertical="center" wrapText="1"/>
    </xf>
    <xf numFmtId="1" fontId="8" fillId="0" borderId="1" xfId="1" applyNumberFormat="1" applyFont="1" applyFill="1" applyBorder="1" applyAlignment="1">
      <alignment horizontal="justify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Fill="1" applyBorder="1" applyAlignment="1" applyProtection="1">
      <alignment horizontal="justify" vertical="center" wrapText="1"/>
      <protection hidden="1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justify" vertical="center" wrapText="1"/>
    </xf>
    <xf numFmtId="0" fontId="7" fillId="0" borderId="0" xfId="0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/>
    </xf>
    <xf numFmtId="164" fontId="5" fillId="0" borderId="1" xfId="0" applyNumberFormat="1" applyFont="1" applyFill="1" applyBorder="1" applyAlignment="1">
      <alignment horizontal="right" vertical="center" wrapText="1"/>
    </xf>
    <xf numFmtId="164" fontId="8" fillId="0" borderId="1" xfId="1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3"/>
    <cellStyle name="Обычный 4" xfId="4"/>
    <cellStyle name="Обычный_Ожидаемое(Доходы)2017 сентябрь" xfId="2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5"/>
  <sheetViews>
    <sheetView tabSelected="1" workbookViewId="0">
      <selection activeCell="M6" sqref="M6"/>
    </sheetView>
  </sheetViews>
  <sheetFormatPr defaultRowHeight="15" x14ac:dyDescent="0.25"/>
  <cols>
    <col min="1" max="1" width="31.140625" customWidth="1"/>
    <col min="2" max="2" width="67.5703125" customWidth="1"/>
    <col min="3" max="3" width="17.85546875" customWidth="1"/>
    <col min="4" max="5" width="19.28515625" customWidth="1"/>
    <col min="6" max="6" width="16.7109375" customWidth="1"/>
  </cols>
  <sheetData>
    <row r="1" spans="1:16" ht="15.75" x14ac:dyDescent="0.25">
      <c r="A1" s="2"/>
      <c r="B1" s="2"/>
      <c r="C1" s="2"/>
      <c r="D1" s="2"/>
      <c r="E1" s="2"/>
      <c r="F1" s="2"/>
    </row>
    <row r="2" spans="1:16" ht="18.75" x14ac:dyDescent="0.3">
      <c r="A2" s="34" t="s">
        <v>170</v>
      </c>
      <c r="B2" s="34"/>
      <c r="C2" s="34"/>
      <c r="D2" s="34"/>
      <c r="E2" s="34"/>
      <c r="F2" s="34"/>
    </row>
    <row r="3" spans="1:16" ht="18.75" x14ac:dyDescent="0.3">
      <c r="A3" s="34" t="s">
        <v>173</v>
      </c>
      <c r="B3" s="34"/>
      <c r="C3" s="34"/>
      <c r="D3" s="34"/>
      <c r="E3" s="34"/>
      <c r="F3" s="34"/>
    </row>
    <row r="4" spans="1:16" ht="14.25" customHeight="1" x14ac:dyDescent="0.25">
      <c r="A4" s="2"/>
      <c r="B4" s="2"/>
      <c r="C4" s="2"/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24" customHeight="1" x14ac:dyDescent="0.25">
      <c r="A5" s="38" t="s">
        <v>108</v>
      </c>
      <c r="B5" s="38"/>
      <c r="C5" s="2"/>
      <c r="D5" s="2"/>
      <c r="E5" s="2"/>
      <c r="F5" s="2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36.75" customHeight="1" x14ac:dyDescent="0.25">
      <c r="A6" s="35" t="s">
        <v>99</v>
      </c>
      <c r="B6" s="36"/>
      <c r="C6" s="39" t="s">
        <v>171</v>
      </c>
      <c r="D6" s="37" t="s">
        <v>102</v>
      </c>
      <c r="E6" s="37"/>
      <c r="F6" s="37"/>
      <c r="G6" s="2"/>
      <c r="H6" s="2"/>
      <c r="I6" s="2"/>
      <c r="J6" s="2"/>
      <c r="K6" s="1"/>
      <c r="L6" s="1"/>
      <c r="M6" s="1"/>
      <c r="N6" s="1"/>
      <c r="O6" s="1"/>
      <c r="P6" s="1"/>
    </row>
    <row r="7" spans="1:16" ht="33" customHeight="1" x14ac:dyDescent="0.25">
      <c r="A7" s="22" t="s">
        <v>100</v>
      </c>
      <c r="B7" s="22" t="s">
        <v>101</v>
      </c>
      <c r="C7" s="40"/>
      <c r="D7" s="3" t="s">
        <v>165</v>
      </c>
      <c r="E7" s="3" t="s">
        <v>166</v>
      </c>
      <c r="F7" s="3" t="s">
        <v>167</v>
      </c>
      <c r="G7" s="2"/>
      <c r="H7" s="2"/>
      <c r="I7" s="2"/>
      <c r="J7" s="2"/>
      <c r="K7" s="1"/>
      <c r="L7" s="1"/>
      <c r="M7" s="1"/>
      <c r="N7" s="1"/>
      <c r="O7" s="1"/>
      <c r="P7" s="1"/>
    </row>
    <row r="8" spans="1:16" ht="15.75" x14ac:dyDescent="0.25">
      <c r="A8" s="3" t="s">
        <v>103</v>
      </c>
      <c r="B8" s="3" t="s">
        <v>104</v>
      </c>
      <c r="C8" s="33" t="s">
        <v>105</v>
      </c>
      <c r="D8" s="3" t="s">
        <v>105</v>
      </c>
      <c r="E8" s="3" t="s">
        <v>106</v>
      </c>
      <c r="F8" s="3" t="s">
        <v>107</v>
      </c>
      <c r="G8" s="2"/>
      <c r="H8" s="2"/>
      <c r="I8" s="2"/>
      <c r="J8" s="2"/>
      <c r="K8" s="1"/>
      <c r="L8" s="1"/>
      <c r="M8" s="1"/>
      <c r="N8" s="1"/>
      <c r="O8" s="1"/>
      <c r="P8" s="1"/>
    </row>
    <row r="9" spans="1:16" s="6" customFormat="1" ht="20.25" customHeight="1" x14ac:dyDescent="0.25">
      <c r="A9" s="4" t="s">
        <v>1</v>
      </c>
      <c r="B9" s="5" t="s">
        <v>0</v>
      </c>
      <c r="C9" s="26">
        <f>C10+C26</f>
        <v>4138948.3</v>
      </c>
      <c r="D9" s="26">
        <f>D10+D26</f>
        <v>3788471</v>
      </c>
      <c r="E9" s="26">
        <f t="shared" ref="E9:F9" si="0">E10+E26</f>
        <v>3883008</v>
      </c>
      <c r="F9" s="26">
        <f t="shared" si="0"/>
        <v>4082556</v>
      </c>
    </row>
    <row r="10" spans="1:16" s="6" customFormat="1" ht="16.5" customHeight="1" x14ac:dyDescent="0.25">
      <c r="A10" s="7"/>
      <c r="B10" s="5" t="s">
        <v>109</v>
      </c>
      <c r="C10" s="26">
        <f>C11+C13+C18+C23</f>
        <v>2165229</v>
      </c>
      <c r="D10" s="26">
        <f>D11+D13+D18+D23</f>
        <v>2275054</v>
      </c>
      <c r="E10" s="26">
        <f t="shared" ref="E10:F10" si="1">E11+E13+E18+E23</f>
        <v>2520000</v>
      </c>
      <c r="F10" s="26">
        <f t="shared" si="1"/>
        <v>2742665</v>
      </c>
    </row>
    <row r="11" spans="1:16" s="6" customFormat="1" ht="20.25" customHeight="1" x14ac:dyDescent="0.25">
      <c r="A11" s="7" t="s">
        <v>3</v>
      </c>
      <c r="B11" s="8" t="s">
        <v>2</v>
      </c>
      <c r="C11" s="27">
        <f>C12</f>
        <v>1054187</v>
      </c>
      <c r="D11" s="27">
        <f>D12</f>
        <v>960551</v>
      </c>
      <c r="E11" s="27">
        <f t="shared" ref="E11:F11" si="2">E12</f>
        <v>990149</v>
      </c>
      <c r="F11" s="27">
        <f t="shared" si="2"/>
        <v>1023046</v>
      </c>
    </row>
    <row r="12" spans="1:16" s="6" customFormat="1" ht="18" customHeight="1" x14ac:dyDescent="0.25">
      <c r="A12" s="7" t="s">
        <v>110</v>
      </c>
      <c r="B12" s="9" t="s">
        <v>4</v>
      </c>
      <c r="C12" s="28">
        <v>1054187</v>
      </c>
      <c r="D12" s="28">
        <v>960551</v>
      </c>
      <c r="E12" s="28">
        <v>990149</v>
      </c>
      <c r="F12" s="28">
        <v>1023046</v>
      </c>
    </row>
    <row r="13" spans="1:16" s="6" customFormat="1" ht="51" customHeight="1" x14ac:dyDescent="0.25">
      <c r="A13" s="7" t="s">
        <v>5</v>
      </c>
      <c r="B13" s="8" t="s">
        <v>111</v>
      </c>
      <c r="C13" s="29">
        <f>SUM(C14:C17)</f>
        <v>32925</v>
      </c>
      <c r="D13" s="29">
        <f>SUM(D14:D17)</f>
        <v>32925</v>
      </c>
      <c r="E13" s="29">
        <f t="shared" ref="E13:F13" si="3">SUM(E14:E17)</f>
        <v>32925</v>
      </c>
      <c r="F13" s="29">
        <f t="shared" si="3"/>
        <v>32925</v>
      </c>
    </row>
    <row r="14" spans="1:16" s="6" customFormat="1" ht="81" customHeight="1" x14ac:dyDescent="0.25">
      <c r="A14" s="7" t="s">
        <v>7</v>
      </c>
      <c r="B14" s="8" t="s">
        <v>6</v>
      </c>
      <c r="C14" s="28">
        <v>12192</v>
      </c>
      <c r="D14" s="28">
        <v>12192</v>
      </c>
      <c r="E14" s="28">
        <v>12192</v>
      </c>
      <c r="F14" s="28">
        <v>12192</v>
      </c>
    </row>
    <row r="15" spans="1:16" s="6" customFormat="1" ht="97.5" customHeight="1" x14ac:dyDescent="0.25">
      <c r="A15" s="7" t="s">
        <v>9</v>
      </c>
      <c r="B15" s="8" t="s">
        <v>8</v>
      </c>
      <c r="C15" s="28">
        <v>114</v>
      </c>
      <c r="D15" s="28">
        <v>114</v>
      </c>
      <c r="E15" s="28">
        <v>114</v>
      </c>
      <c r="F15" s="28">
        <v>114</v>
      </c>
    </row>
    <row r="16" spans="1:16" s="6" customFormat="1" ht="81.75" customHeight="1" x14ac:dyDescent="0.25">
      <c r="A16" s="7" t="s">
        <v>11</v>
      </c>
      <c r="B16" s="8" t="s">
        <v>10</v>
      </c>
      <c r="C16" s="28">
        <v>22685</v>
      </c>
      <c r="D16" s="28">
        <v>22685</v>
      </c>
      <c r="E16" s="28">
        <v>22685</v>
      </c>
      <c r="F16" s="28">
        <v>22685</v>
      </c>
    </row>
    <row r="17" spans="1:6" s="6" customFormat="1" ht="84" customHeight="1" x14ac:dyDescent="0.25">
      <c r="A17" s="7" t="s">
        <v>13</v>
      </c>
      <c r="B17" s="8" t="s">
        <v>12</v>
      </c>
      <c r="C17" s="28">
        <v>-2066</v>
      </c>
      <c r="D17" s="28">
        <v>-2066</v>
      </c>
      <c r="E17" s="28">
        <v>-2066</v>
      </c>
      <c r="F17" s="28">
        <v>-2066</v>
      </c>
    </row>
    <row r="18" spans="1:6" s="6" customFormat="1" ht="19.5" customHeight="1" x14ac:dyDescent="0.25">
      <c r="A18" s="7" t="s">
        <v>112</v>
      </c>
      <c r="B18" s="9" t="s">
        <v>14</v>
      </c>
      <c r="C18" s="27">
        <f>C19+C20+C21+C22</f>
        <v>997055</v>
      </c>
      <c r="D18" s="27">
        <f>D19+D20+D21+D22</f>
        <v>1210236</v>
      </c>
      <c r="E18" s="27">
        <f t="shared" ref="E18:F18" si="4">E19+E20+E21+E22</f>
        <v>1425584</v>
      </c>
      <c r="F18" s="27">
        <f t="shared" si="4"/>
        <v>1615352</v>
      </c>
    </row>
    <row r="19" spans="1:6" s="6" customFormat="1" ht="32.25" customHeight="1" x14ac:dyDescent="0.25">
      <c r="A19" s="7" t="s">
        <v>113</v>
      </c>
      <c r="B19" s="9" t="s">
        <v>114</v>
      </c>
      <c r="C19" s="27">
        <v>655307</v>
      </c>
      <c r="D19" s="27">
        <v>916641</v>
      </c>
      <c r="E19" s="27">
        <v>1150705</v>
      </c>
      <c r="F19" s="27">
        <v>1350554</v>
      </c>
    </row>
    <row r="20" spans="1:6" s="6" customFormat="1" ht="31.5" x14ac:dyDescent="0.25">
      <c r="A20" s="7" t="s">
        <v>115</v>
      </c>
      <c r="B20" s="9" t="s">
        <v>15</v>
      </c>
      <c r="C20" s="27">
        <v>286607</v>
      </c>
      <c r="D20" s="27">
        <v>214911</v>
      </c>
      <c r="E20" s="27">
        <v>180525</v>
      </c>
      <c r="F20" s="27">
        <v>151641</v>
      </c>
    </row>
    <row r="21" spans="1:6" s="6" customFormat="1" ht="15.75" x14ac:dyDescent="0.25">
      <c r="A21" s="7" t="s">
        <v>116</v>
      </c>
      <c r="B21" s="9" t="s">
        <v>16</v>
      </c>
      <c r="C21" s="27">
        <v>650</v>
      </c>
      <c r="D21" s="27">
        <v>360</v>
      </c>
      <c r="E21" s="27">
        <v>365</v>
      </c>
      <c r="F21" s="27">
        <v>370</v>
      </c>
    </row>
    <row r="22" spans="1:6" s="6" customFormat="1" ht="33.75" customHeight="1" x14ac:dyDescent="0.25">
      <c r="A22" s="7" t="s">
        <v>117</v>
      </c>
      <c r="B22" s="9" t="s">
        <v>118</v>
      </c>
      <c r="C22" s="27">
        <v>54491</v>
      </c>
      <c r="D22" s="27">
        <v>78324</v>
      </c>
      <c r="E22" s="27">
        <v>93989</v>
      </c>
      <c r="F22" s="27">
        <v>112787</v>
      </c>
    </row>
    <row r="23" spans="1:6" s="6" customFormat="1" ht="20.25" customHeight="1" x14ac:dyDescent="0.25">
      <c r="A23" s="10" t="s">
        <v>18</v>
      </c>
      <c r="B23" s="9" t="s">
        <v>17</v>
      </c>
      <c r="C23" s="27">
        <f>C24+C25</f>
        <v>81062</v>
      </c>
      <c r="D23" s="29">
        <f>D24+D25</f>
        <v>71342</v>
      </c>
      <c r="E23" s="29">
        <f t="shared" ref="E23:F23" si="5">E24+E25</f>
        <v>71342</v>
      </c>
      <c r="F23" s="29">
        <f t="shared" si="5"/>
        <v>71342</v>
      </c>
    </row>
    <row r="24" spans="1:6" s="6" customFormat="1" ht="50.25" customHeight="1" x14ac:dyDescent="0.25">
      <c r="A24" s="10" t="s">
        <v>20</v>
      </c>
      <c r="B24" s="9" t="s">
        <v>19</v>
      </c>
      <c r="C24" s="27">
        <v>80347</v>
      </c>
      <c r="D24" s="29">
        <v>71242</v>
      </c>
      <c r="E24" s="29">
        <v>71242</v>
      </c>
      <c r="F24" s="29">
        <v>71242</v>
      </c>
    </row>
    <row r="25" spans="1:6" s="6" customFormat="1" ht="47.25" customHeight="1" x14ac:dyDescent="0.25">
      <c r="A25" s="10" t="s">
        <v>22</v>
      </c>
      <c r="B25" s="9" t="s">
        <v>21</v>
      </c>
      <c r="C25" s="27">
        <v>715</v>
      </c>
      <c r="D25" s="29">
        <v>100</v>
      </c>
      <c r="E25" s="29">
        <v>100</v>
      </c>
      <c r="F25" s="29">
        <v>100</v>
      </c>
    </row>
    <row r="26" spans="1:6" s="6" customFormat="1" ht="21" customHeight="1" x14ac:dyDescent="0.25">
      <c r="A26" s="10"/>
      <c r="B26" s="11" t="s">
        <v>119</v>
      </c>
      <c r="C26" s="26">
        <f>C27+C47+C49+C57+C67+C68</f>
        <v>1973719.3</v>
      </c>
      <c r="D26" s="26">
        <f>D27+D47+D49+D57+D67+D68</f>
        <v>1513417</v>
      </c>
      <c r="E26" s="26">
        <f>E27+E47+E49+E57+E67+E68</f>
        <v>1363008</v>
      </c>
      <c r="F26" s="26">
        <f>F27+F47+F49+F57+F67+F68</f>
        <v>1339891</v>
      </c>
    </row>
    <row r="27" spans="1:6" s="6" customFormat="1" ht="49.5" customHeight="1" x14ac:dyDescent="0.25">
      <c r="A27" s="7" t="s">
        <v>24</v>
      </c>
      <c r="B27" s="9" t="s">
        <v>23</v>
      </c>
      <c r="C27" s="27">
        <f>C28+C30+C40+C42+C44</f>
        <v>1062690.3</v>
      </c>
      <c r="D27" s="27">
        <f>D28+D30+D40+D42+D44</f>
        <v>1051429</v>
      </c>
      <c r="E27" s="27">
        <f t="shared" ref="E27:F27" si="6">E28+E30+E40+E42+E44</f>
        <v>967500</v>
      </c>
      <c r="F27" s="27">
        <f t="shared" si="6"/>
        <v>956089</v>
      </c>
    </row>
    <row r="28" spans="1:6" s="6" customFormat="1" ht="88.5" customHeight="1" x14ac:dyDescent="0.25">
      <c r="A28" s="12" t="s">
        <v>26</v>
      </c>
      <c r="B28" s="9" t="s">
        <v>25</v>
      </c>
      <c r="C28" s="27">
        <v>14423</v>
      </c>
      <c r="D28" s="27">
        <f>D29</f>
        <v>0</v>
      </c>
      <c r="E28" s="27">
        <f t="shared" ref="E28:F28" si="7">E29</f>
        <v>0</v>
      </c>
      <c r="F28" s="27">
        <f t="shared" si="7"/>
        <v>0</v>
      </c>
    </row>
    <row r="29" spans="1:6" s="6" customFormat="1" ht="69" hidden="1" customHeight="1" x14ac:dyDescent="0.25">
      <c r="A29" s="12" t="s">
        <v>28</v>
      </c>
      <c r="B29" s="13" t="s">
        <v>27</v>
      </c>
      <c r="C29" s="27"/>
      <c r="D29" s="27"/>
      <c r="E29" s="27"/>
      <c r="F29" s="27"/>
    </row>
    <row r="30" spans="1:6" s="6" customFormat="1" ht="97.5" customHeight="1" x14ac:dyDescent="0.25">
      <c r="A30" s="7" t="s">
        <v>29</v>
      </c>
      <c r="B30" s="8" t="s">
        <v>120</v>
      </c>
      <c r="C30" s="30">
        <f>C31+C36+C38</f>
        <v>881304.8</v>
      </c>
      <c r="D30" s="30">
        <f>D31+D36+D38</f>
        <v>869588</v>
      </c>
      <c r="E30" s="30">
        <f t="shared" ref="E30:F30" si="8">E31+E36+E38</f>
        <v>795875</v>
      </c>
      <c r="F30" s="30">
        <f t="shared" si="8"/>
        <v>775875</v>
      </c>
    </row>
    <row r="31" spans="1:6" s="6" customFormat="1" ht="66" customHeight="1" x14ac:dyDescent="0.25">
      <c r="A31" s="7" t="s">
        <v>121</v>
      </c>
      <c r="B31" s="8" t="s">
        <v>122</v>
      </c>
      <c r="C31" s="30">
        <f>C32+C33+C34+C35</f>
        <v>677202</v>
      </c>
      <c r="D31" s="30">
        <f>D32+D33+D34+D35</f>
        <v>679205</v>
      </c>
      <c r="E31" s="30">
        <f t="shared" ref="E31:F31" si="9">E32+E33+E34+E35</f>
        <v>679205</v>
      </c>
      <c r="F31" s="30">
        <f t="shared" si="9"/>
        <v>679205</v>
      </c>
    </row>
    <row r="32" spans="1:6" s="6" customFormat="1" ht="99" customHeight="1" x14ac:dyDescent="0.25">
      <c r="A32" s="7" t="s">
        <v>123</v>
      </c>
      <c r="B32" s="13" t="s">
        <v>30</v>
      </c>
      <c r="C32" s="27">
        <v>804</v>
      </c>
      <c r="D32" s="27">
        <v>804</v>
      </c>
      <c r="E32" s="27">
        <v>804</v>
      </c>
      <c r="F32" s="27">
        <v>804</v>
      </c>
    </row>
    <row r="33" spans="1:6" s="6" customFormat="1" ht="99.75" customHeight="1" x14ac:dyDescent="0.25">
      <c r="A33" s="7" t="s">
        <v>124</v>
      </c>
      <c r="B33" s="13" t="s">
        <v>30</v>
      </c>
      <c r="C33" s="29">
        <v>274255</v>
      </c>
      <c r="D33" s="29">
        <v>271080</v>
      </c>
      <c r="E33" s="29">
        <v>271080</v>
      </c>
      <c r="F33" s="29">
        <v>271080</v>
      </c>
    </row>
    <row r="34" spans="1:6" s="6" customFormat="1" ht="113.25" customHeight="1" x14ac:dyDescent="0.25">
      <c r="A34" s="12" t="s">
        <v>31</v>
      </c>
      <c r="B34" s="13" t="s">
        <v>125</v>
      </c>
      <c r="C34" s="27">
        <v>3207</v>
      </c>
      <c r="D34" s="27">
        <v>1953</v>
      </c>
      <c r="E34" s="27">
        <v>1953</v>
      </c>
      <c r="F34" s="27">
        <v>1953</v>
      </c>
    </row>
    <row r="35" spans="1:6" s="6" customFormat="1" ht="130.5" customHeight="1" x14ac:dyDescent="0.25">
      <c r="A35" s="12" t="s">
        <v>32</v>
      </c>
      <c r="B35" s="13" t="s">
        <v>126</v>
      </c>
      <c r="C35" s="29">
        <v>398936</v>
      </c>
      <c r="D35" s="29">
        <v>405368</v>
      </c>
      <c r="E35" s="29">
        <v>405368</v>
      </c>
      <c r="F35" s="29">
        <v>405368</v>
      </c>
    </row>
    <row r="36" spans="1:6" s="6" customFormat="1" ht="81.75" customHeight="1" x14ac:dyDescent="0.25">
      <c r="A36" s="12" t="s">
        <v>127</v>
      </c>
      <c r="B36" s="13" t="s">
        <v>128</v>
      </c>
      <c r="C36" s="31">
        <f>C37</f>
        <v>37811</v>
      </c>
      <c r="D36" s="31">
        <f>D37</f>
        <v>46670</v>
      </c>
      <c r="E36" s="31">
        <f t="shared" ref="E36:F36" si="10">E37</f>
        <v>46670</v>
      </c>
      <c r="F36" s="31">
        <f t="shared" si="10"/>
        <v>46670</v>
      </c>
    </row>
    <row r="37" spans="1:6" s="6" customFormat="1" ht="84.75" customHeight="1" x14ac:dyDescent="0.25">
      <c r="A37" s="12" t="s">
        <v>34</v>
      </c>
      <c r="B37" s="13" t="s">
        <v>33</v>
      </c>
      <c r="C37" s="31">
        <v>37811</v>
      </c>
      <c r="D37" s="31">
        <v>46670</v>
      </c>
      <c r="E37" s="31">
        <v>46670</v>
      </c>
      <c r="F37" s="31">
        <v>46670</v>
      </c>
    </row>
    <row r="38" spans="1:6" s="6" customFormat="1" ht="50.25" customHeight="1" x14ac:dyDescent="0.25">
      <c r="A38" s="7" t="s">
        <v>129</v>
      </c>
      <c r="B38" s="13" t="s">
        <v>130</v>
      </c>
      <c r="C38" s="31">
        <f>C39</f>
        <v>166291.79999999999</v>
      </c>
      <c r="D38" s="31">
        <f>D39</f>
        <v>143713</v>
      </c>
      <c r="E38" s="31">
        <f t="shared" ref="E38:F38" si="11">E39</f>
        <v>70000</v>
      </c>
      <c r="F38" s="31">
        <f t="shared" si="11"/>
        <v>50000</v>
      </c>
    </row>
    <row r="39" spans="1:6" s="6" customFormat="1" ht="75.75" customHeight="1" x14ac:dyDescent="0.25">
      <c r="A39" s="7" t="s">
        <v>36</v>
      </c>
      <c r="B39" s="8" t="s">
        <v>35</v>
      </c>
      <c r="C39" s="27">
        <v>166291.79999999999</v>
      </c>
      <c r="D39" s="27">
        <v>143713</v>
      </c>
      <c r="E39" s="27">
        <v>70000</v>
      </c>
      <c r="F39" s="27">
        <v>50000</v>
      </c>
    </row>
    <row r="40" spans="1:6" s="6" customFormat="1" ht="130.5" customHeight="1" x14ac:dyDescent="0.25">
      <c r="A40" s="7" t="s">
        <v>38</v>
      </c>
      <c r="B40" s="8" t="s">
        <v>37</v>
      </c>
      <c r="C40" s="27">
        <f>C41</f>
        <v>17</v>
      </c>
      <c r="D40" s="27">
        <f>D41</f>
        <v>17</v>
      </c>
      <c r="E40" s="27">
        <f t="shared" ref="E40:F40" si="12">E41</f>
        <v>17</v>
      </c>
      <c r="F40" s="27">
        <f t="shared" si="12"/>
        <v>17</v>
      </c>
    </row>
    <row r="41" spans="1:6" s="6" customFormat="1" ht="130.5" customHeight="1" x14ac:dyDescent="0.25">
      <c r="A41" s="7" t="s">
        <v>39</v>
      </c>
      <c r="B41" s="8" t="s">
        <v>37</v>
      </c>
      <c r="C41" s="27">
        <v>17</v>
      </c>
      <c r="D41" s="27">
        <v>17</v>
      </c>
      <c r="E41" s="27">
        <v>17</v>
      </c>
      <c r="F41" s="27">
        <v>17</v>
      </c>
    </row>
    <row r="42" spans="1:6" s="6" customFormat="1" ht="34.5" customHeight="1" x14ac:dyDescent="0.25">
      <c r="A42" s="7" t="s">
        <v>41</v>
      </c>
      <c r="B42" s="9" t="s">
        <v>40</v>
      </c>
      <c r="C42" s="27">
        <f>C43</f>
        <v>1221.5</v>
      </c>
      <c r="D42" s="27">
        <f>D43</f>
        <v>1222</v>
      </c>
      <c r="E42" s="27">
        <f t="shared" ref="E42:F42" si="13">E43</f>
        <v>1222</v>
      </c>
      <c r="F42" s="27">
        <f t="shared" si="13"/>
        <v>0</v>
      </c>
    </row>
    <row r="43" spans="1:6" s="6" customFormat="1" ht="68.25" customHeight="1" x14ac:dyDescent="0.25">
      <c r="A43" s="7" t="s">
        <v>131</v>
      </c>
      <c r="B43" s="9" t="s">
        <v>42</v>
      </c>
      <c r="C43" s="27">
        <v>1221.5</v>
      </c>
      <c r="D43" s="27">
        <v>1222</v>
      </c>
      <c r="E43" s="27">
        <v>1222</v>
      </c>
      <c r="F43" s="27">
        <v>0</v>
      </c>
    </row>
    <row r="44" spans="1:6" s="6" customFormat="1" ht="86.25" customHeight="1" x14ac:dyDescent="0.25">
      <c r="A44" s="10" t="s">
        <v>43</v>
      </c>
      <c r="B44" s="9" t="s">
        <v>44</v>
      </c>
      <c r="C44" s="27">
        <f>C45+C46</f>
        <v>165724</v>
      </c>
      <c r="D44" s="27">
        <f>D45+D46</f>
        <v>180602</v>
      </c>
      <c r="E44" s="27">
        <f t="shared" ref="E44:F44" si="14">E45+E46</f>
        <v>170386</v>
      </c>
      <c r="F44" s="27">
        <f t="shared" si="14"/>
        <v>180197</v>
      </c>
    </row>
    <row r="45" spans="1:6" s="6" customFormat="1" ht="129.75" customHeight="1" x14ac:dyDescent="0.25">
      <c r="A45" s="14" t="s">
        <v>45</v>
      </c>
      <c r="B45" s="15" t="s">
        <v>132</v>
      </c>
      <c r="C45" s="27">
        <v>1022</v>
      </c>
      <c r="D45" s="27">
        <v>1022</v>
      </c>
      <c r="E45" s="27">
        <v>1022</v>
      </c>
      <c r="F45" s="27">
        <v>1022</v>
      </c>
    </row>
    <row r="46" spans="1:6" s="6" customFormat="1" ht="100.5" customHeight="1" x14ac:dyDescent="0.25">
      <c r="A46" s="14" t="s">
        <v>47</v>
      </c>
      <c r="B46" s="15" t="s">
        <v>46</v>
      </c>
      <c r="C46" s="27">
        <v>164702</v>
      </c>
      <c r="D46" s="27">
        <v>179580</v>
      </c>
      <c r="E46" s="27">
        <v>169364</v>
      </c>
      <c r="F46" s="27">
        <v>179175</v>
      </c>
    </row>
    <row r="47" spans="1:6" s="6" customFormat="1" ht="33.75" customHeight="1" x14ac:dyDescent="0.25">
      <c r="A47" s="7" t="s">
        <v>49</v>
      </c>
      <c r="B47" s="9" t="s">
        <v>48</v>
      </c>
      <c r="C47" s="27">
        <f>C48</f>
        <v>12338</v>
      </c>
      <c r="D47" s="27">
        <f>D48</f>
        <v>12484</v>
      </c>
      <c r="E47" s="27">
        <f t="shared" ref="E47:F47" si="15">E48</f>
        <v>12484</v>
      </c>
      <c r="F47" s="27">
        <f t="shared" si="15"/>
        <v>12484</v>
      </c>
    </row>
    <row r="48" spans="1:6" s="6" customFormat="1" ht="51.75" customHeight="1" x14ac:dyDescent="0.25">
      <c r="A48" s="7" t="s">
        <v>164</v>
      </c>
      <c r="B48" s="9" t="s">
        <v>50</v>
      </c>
      <c r="C48" s="27">
        <v>12338</v>
      </c>
      <c r="D48" s="27">
        <v>12484</v>
      </c>
      <c r="E48" s="27">
        <v>12484</v>
      </c>
      <c r="F48" s="27">
        <v>12484</v>
      </c>
    </row>
    <row r="49" spans="1:6" s="6" customFormat="1" ht="39" customHeight="1" x14ac:dyDescent="0.25">
      <c r="A49" s="16" t="s">
        <v>52</v>
      </c>
      <c r="B49" s="17" t="s">
        <v>51</v>
      </c>
      <c r="C49" s="27">
        <f>C50+C53</f>
        <v>0</v>
      </c>
      <c r="D49" s="27">
        <f>D50+D53</f>
        <v>3136</v>
      </c>
      <c r="E49" s="27">
        <f t="shared" ref="E49:F49" si="16">E50+E53</f>
        <v>3145</v>
      </c>
      <c r="F49" s="27">
        <f t="shared" si="16"/>
        <v>3145</v>
      </c>
    </row>
    <row r="50" spans="1:6" s="6" customFormat="1" ht="33.75" customHeight="1" x14ac:dyDescent="0.25">
      <c r="A50" s="16" t="s">
        <v>54</v>
      </c>
      <c r="B50" s="17" t="s">
        <v>53</v>
      </c>
      <c r="C50" s="27">
        <v>0</v>
      </c>
      <c r="D50" s="27">
        <f>D51+D52</f>
        <v>2811</v>
      </c>
      <c r="E50" s="27">
        <f t="shared" ref="E50:F50" si="17">E51+E52</f>
        <v>2820</v>
      </c>
      <c r="F50" s="27">
        <f t="shared" si="17"/>
        <v>2820</v>
      </c>
    </row>
    <row r="51" spans="1:6" s="6" customFormat="1" ht="66" customHeight="1" x14ac:dyDescent="0.25">
      <c r="A51" s="16" t="s">
        <v>56</v>
      </c>
      <c r="B51" s="17" t="s">
        <v>55</v>
      </c>
      <c r="C51" s="27">
        <v>0</v>
      </c>
      <c r="D51" s="27">
        <v>2717</v>
      </c>
      <c r="E51" s="27">
        <v>2717</v>
      </c>
      <c r="F51" s="27">
        <v>2717</v>
      </c>
    </row>
    <row r="52" spans="1:6" s="6" customFormat="1" ht="31.5" x14ac:dyDescent="0.25">
      <c r="A52" s="16" t="s">
        <v>58</v>
      </c>
      <c r="B52" s="17" t="s">
        <v>57</v>
      </c>
      <c r="C52" s="27">
        <v>0</v>
      </c>
      <c r="D52" s="27">
        <v>94</v>
      </c>
      <c r="E52" s="27">
        <v>103</v>
      </c>
      <c r="F52" s="27">
        <v>103</v>
      </c>
    </row>
    <row r="53" spans="1:6" s="6" customFormat="1" ht="33.75" customHeight="1" x14ac:dyDescent="0.25">
      <c r="A53" s="16" t="s">
        <v>60</v>
      </c>
      <c r="B53" s="17" t="s">
        <v>59</v>
      </c>
      <c r="C53" s="27">
        <v>0</v>
      </c>
      <c r="D53" s="27">
        <f>SUM(D54:D56)</f>
        <v>325</v>
      </c>
      <c r="E53" s="27">
        <f t="shared" ref="E53:F53" si="18">SUM(E54:E56)</f>
        <v>325</v>
      </c>
      <c r="F53" s="27">
        <f t="shared" si="18"/>
        <v>325</v>
      </c>
    </row>
    <row r="54" spans="1:6" s="6" customFormat="1" ht="69.75" hidden="1" customHeight="1" x14ac:dyDescent="0.25">
      <c r="A54" s="16" t="s">
        <v>62</v>
      </c>
      <c r="B54" s="17" t="s">
        <v>61</v>
      </c>
      <c r="C54" s="27">
        <v>0</v>
      </c>
      <c r="D54" s="27">
        <v>0</v>
      </c>
      <c r="E54" s="27">
        <v>0</v>
      </c>
      <c r="F54" s="27">
        <v>0</v>
      </c>
    </row>
    <row r="55" spans="1:6" s="6" customFormat="1" ht="68.25" customHeight="1" x14ac:dyDescent="0.25">
      <c r="A55" s="16" t="s">
        <v>64</v>
      </c>
      <c r="B55" s="17" t="s">
        <v>63</v>
      </c>
      <c r="C55" s="27">
        <v>0</v>
      </c>
      <c r="D55" s="27">
        <v>325</v>
      </c>
      <c r="E55" s="27">
        <v>325</v>
      </c>
      <c r="F55" s="27">
        <v>325</v>
      </c>
    </row>
    <row r="56" spans="1:6" s="6" customFormat="1" ht="50.25" hidden="1" customHeight="1" x14ac:dyDescent="0.25">
      <c r="A56" s="16" t="s">
        <v>66</v>
      </c>
      <c r="B56" s="17" t="s">
        <v>65</v>
      </c>
      <c r="C56" s="27">
        <v>0</v>
      </c>
      <c r="D56" s="27">
        <v>0</v>
      </c>
      <c r="E56" s="27">
        <v>0</v>
      </c>
      <c r="F56" s="27">
        <v>0</v>
      </c>
    </row>
    <row r="57" spans="1:6" s="6" customFormat="1" ht="39.75" customHeight="1" x14ac:dyDescent="0.25">
      <c r="A57" s="7" t="s">
        <v>68</v>
      </c>
      <c r="B57" s="23" t="s">
        <v>67</v>
      </c>
      <c r="C57" s="27">
        <f>C58+C60+C64</f>
        <v>760095</v>
      </c>
      <c r="D57" s="27">
        <f>D58+D60+D64</f>
        <v>348368</v>
      </c>
      <c r="E57" s="27">
        <f t="shared" ref="E57:F57" si="19">E58+E60+E64</f>
        <v>283883</v>
      </c>
      <c r="F57" s="27">
        <f t="shared" si="19"/>
        <v>272141</v>
      </c>
    </row>
    <row r="58" spans="1:6" s="6" customFormat="1" ht="83.25" customHeight="1" x14ac:dyDescent="0.25">
      <c r="A58" s="7" t="s">
        <v>69</v>
      </c>
      <c r="B58" s="9" t="s">
        <v>133</v>
      </c>
      <c r="C58" s="27">
        <f>C59</f>
        <v>460000</v>
      </c>
      <c r="D58" s="27">
        <f>D59</f>
        <v>239574</v>
      </c>
      <c r="E58" s="27">
        <f t="shared" ref="E58:F58" si="20">E59</f>
        <v>175089</v>
      </c>
      <c r="F58" s="27">
        <f t="shared" si="20"/>
        <v>163347</v>
      </c>
    </row>
    <row r="59" spans="1:6" s="18" customFormat="1" ht="99" customHeight="1" x14ac:dyDescent="0.25">
      <c r="A59" s="7" t="s">
        <v>134</v>
      </c>
      <c r="B59" s="8" t="s">
        <v>70</v>
      </c>
      <c r="C59" s="27">
        <v>460000</v>
      </c>
      <c r="D59" s="27">
        <v>239574</v>
      </c>
      <c r="E59" s="27">
        <v>175089</v>
      </c>
      <c r="F59" s="27">
        <v>163347</v>
      </c>
    </row>
    <row r="60" spans="1:6" s="18" customFormat="1" ht="49.5" customHeight="1" x14ac:dyDescent="0.25">
      <c r="A60" s="19" t="s">
        <v>71</v>
      </c>
      <c r="B60" s="20" t="s">
        <v>135</v>
      </c>
      <c r="C60" s="27">
        <f>C61</f>
        <v>235557</v>
      </c>
      <c r="D60" s="27">
        <f>D61</f>
        <v>46951</v>
      </c>
      <c r="E60" s="27">
        <f t="shared" ref="E60:F60" si="21">E61</f>
        <v>46951</v>
      </c>
      <c r="F60" s="27">
        <f t="shared" si="21"/>
        <v>46951</v>
      </c>
    </row>
    <row r="61" spans="1:6" s="18" customFormat="1" ht="36.75" customHeight="1" x14ac:dyDescent="0.25">
      <c r="A61" s="19" t="s">
        <v>136</v>
      </c>
      <c r="B61" s="20" t="s">
        <v>137</v>
      </c>
      <c r="C61" s="27">
        <f>C62+C63</f>
        <v>235557</v>
      </c>
      <c r="D61" s="27">
        <f>D62+D63</f>
        <v>46951</v>
      </c>
      <c r="E61" s="27">
        <f t="shared" ref="E61:F61" si="22">E62+E63</f>
        <v>46951</v>
      </c>
      <c r="F61" s="27">
        <f t="shared" si="22"/>
        <v>46951</v>
      </c>
    </row>
    <row r="62" spans="1:6" s="18" customFormat="1" ht="65.25" customHeight="1" x14ac:dyDescent="0.25">
      <c r="A62" s="19" t="s">
        <v>73</v>
      </c>
      <c r="B62" s="20" t="s">
        <v>72</v>
      </c>
      <c r="C62" s="27">
        <v>211382</v>
      </c>
      <c r="D62" s="27">
        <v>33537</v>
      </c>
      <c r="E62" s="27">
        <v>33537</v>
      </c>
      <c r="F62" s="27">
        <v>33537</v>
      </c>
    </row>
    <row r="63" spans="1:6" s="18" customFormat="1" ht="64.5" customHeight="1" x14ac:dyDescent="0.25">
      <c r="A63" s="19" t="s">
        <v>75</v>
      </c>
      <c r="B63" s="20" t="s">
        <v>74</v>
      </c>
      <c r="C63" s="31">
        <v>24175</v>
      </c>
      <c r="D63" s="31">
        <v>13414</v>
      </c>
      <c r="E63" s="31">
        <v>13414</v>
      </c>
      <c r="F63" s="31">
        <v>13414</v>
      </c>
    </row>
    <row r="64" spans="1:6" s="18" customFormat="1" ht="83.25" customHeight="1" x14ac:dyDescent="0.25">
      <c r="A64" s="19" t="s">
        <v>76</v>
      </c>
      <c r="B64" s="8" t="s">
        <v>138</v>
      </c>
      <c r="C64" s="31">
        <f>C65+C66</f>
        <v>64538</v>
      </c>
      <c r="D64" s="31">
        <f>D65+D66</f>
        <v>61843</v>
      </c>
      <c r="E64" s="31">
        <f t="shared" ref="E64:F64" si="23">E65+E66</f>
        <v>61843</v>
      </c>
      <c r="F64" s="31">
        <f t="shared" si="23"/>
        <v>61843</v>
      </c>
    </row>
    <row r="65" spans="1:6" s="18" customFormat="1" ht="99.75" customHeight="1" x14ac:dyDescent="0.25">
      <c r="A65" s="12" t="s">
        <v>139</v>
      </c>
      <c r="B65" s="13" t="s">
        <v>140</v>
      </c>
      <c r="C65" s="31">
        <v>53938</v>
      </c>
      <c r="D65" s="31">
        <v>55145</v>
      </c>
      <c r="E65" s="31">
        <v>55145</v>
      </c>
      <c r="F65" s="31">
        <v>55145</v>
      </c>
    </row>
    <row r="66" spans="1:6" s="18" customFormat="1" ht="99" customHeight="1" x14ac:dyDescent="0.25">
      <c r="A66" s="12" t="s">
        <v>78</v>
      </c>
      <c r="B66" s="13" t="s">
        <v>77</v>
      </c>
      <c r="C66" s="31">
        <v>10600</v>
      </c>
      <c r="D66" s="31">
        <v>6698</v>
      </c>
      <c r="E66" s="31">
        <v>6698</v>
      </c>
      <c r="F66" s="31">
        <v>6698</v>
      </c>
    </row>
    <row r="67" spans="1:6" s="6" customFormat="1" ht="21" customHeight="1" x14ac:dyDescent="0.25">
      <c r="A67" s="7" t="s">
        <v>79</v>
      </c>
      <c r="B67" s="9" t="s">
        <v>141</v>
      </c>
      <c r="C67" s="27">
        <v>56086</v>
      </c>
      <c r="D67" s="27">
        <v>33184</v>
      </c>
      <c r="E67" s="27">
        <v>33189</v>
      </c>
      <c r="F67" s="27">
        <v>33210</v>
      </c>
    </row>
    <row r="68" spans="1:6" s="6" customFormat="1" ht="22.5" customHeight="1" x14ac:dyDescent="0.25">
      <c r="A68" s="7" t="s">
        <v>81</v>
      </c>
      <c r="B68" s="9" t="s">
        <v>80</v>
      </c>
      <c r="C68" s="27">
        <v>82510</v>
      </c>
      <c r="D68" s="27">
        <v>64816</v>
      </c>
      <c r="E68" s="27">
        <v>62807</v>
      </c>
      <c r="F68" s="27">
        <v>62822</v>
      </c>
    </row>
    <row r="69" spans="1:6" s="6" customFormat="1" ht="24.75" customHeight="1" x14ac:dyDescent="0.25">
      <c r="A69" s="4" t="s">
        <v>83</v>
      </c>
      <c r="B69" s="5" t="s">
        <v>82</v>
      </c>
      <c r="C69" s="26">
        <f>C70+C83+C85+C88+C89</f>
        <v>7638132.0264700009</v>
      </c>
      <c r="D69" s="26">
        <f>D70+D83+D85+D88+D89</f>
        <v>6728197.4000000004</v>
      </c>
      <c r="E69" s="26">
        <f>E70+E83+E85+E88+E89</f>
        <v>5602414.8219999997</v>
      </c>
      <c r="F69" s="26">
        <f>F70+F83+F85+F88+F89</f>
        <v>5152002.3119999999</v>
      </c>
    </row>
    <row r="70" spans="1:6" s="6" customFormat="1" ht="36" customHeight="1" x14ac:dyDescent="0.25">
      <c r="A70" s="7" t="s">
        <v>84</v>
      </c>
      <c r="B70" s="8" t="s">
        <v>142</v>
      </c>
      <c r="C70" s="27">
        <f>C71+C79+C82</f>
        <v>6744307.6484700004</v>
      </c>
      <c r="D70" s="27">
        <v>6354899.9000000004</v>
      </c>
      <c r="E70" s="27">
        <v>5146162.3119999999</v>
      </c>
      <c r="F70" s="27">
        <v>5152002.3119999999</v>
      </c>
    </row>
    <row r="71" spans="1:6" s="6" customFormat="1" ht="35.25" customHeight="1" x14ac:dyDescent="0.25">
      <c r="A71" s="7" t="s">
        <v>85</v>
      </c>
      <c r="B71" s="8" t="s">
        <v>168</v>
      </c>
      <c r="C71" s="29">
        <v>417934.69</v>
      </c>
      <c r="D71" s="29">
        <v>111729.5</v>
      </c>
      <c r="E71" s="29">
        <v>27043</v>
      </c>
      <c r="F71" s="29">
        <v>27043</v>
      </c>
    </row>
    <row r="72" spans="1:6" s="6" customFormat="1" ht="105" hidden="1" customHeight="1" x14ac:dyDescent="0.25">
      <c r="A72" s="7" t="s">
        <v>143</v>
      </c>
      <c r="B72" s="8" t="s">
        <v>144</v>
      </c>
      <c r="C72" s="29"/>
      <c r="D72" s="29"/>
      <c r="E72" s="29"/>
      <c r="F72" s="29"/>
    </row>
    <row r="73" spans="1:6" s="6" customFormat="1" ht="57" hidden="1" customHeight="1" x14ac:dyDescent="0.25">
      <c r="A73" s="7" t="s">
        <v>145</v>
      </c>
      <c r="B73" s="8" t="s">
        <v>146</v>
      </c>
      <c r="C73" s="29"/>
      <c r="D73" s="29"/>
      <c r="E73" s="29"/>
      <c r="F73" s="29"/>
    </row>
    <row r="74" spans="1:6" s="6" customFormat="1" ht="84.75" hidden="1" customHeight="1" x14ac:dyDescent="0.25">
      <c r="A74" s="7" t="s">
        <v>147</v>
      </c>
      <c r="B74" s="8" t="s">
        <v>148</v>
      </c>
      <c r="C74" s="28"/>
      <c r="D74" s="28"/>
      <c r="E74" s="28"/>
      <c r="F74" s="28"/>
    </row>
    <row r="75" spans="1:6" s="6" customFormat="1" ht="114.75" hidden="1" customHeight="1" x14ac:dyDescent="0.25">
      <c r="A75" s="7" t="s">
        <v>149</v>
      </c>
      <c r="B75" s="8" t="s">
        <v>150</v>
      </c>
      <c r="C75" s="28"/>
      <c r="D75" s="28"/>
      <c r="E75" s="28"/>
      <c r="F75" s="28"/>
    </row>
    <row r="76" spans="1:6" s="6" customFormat="1" ht="104.25" hidden="1" customHeight="1" x14ac:dyDescent="0.25">
      <c r="A76" s="7" t="s">
        <v>151</v>
      </c>
      <c r="B76" s="8" t="s">
        <v>152</v>
      </c>
      <c r="C76" s="28"/>
      <c r="D76" s="28"/>
      <c r="E76" s="28"/>
      <c r="F76" s="28"/>
    </row>
    <row r="77" spans="1:6" s="6" customFormat="1" ht="69" hidden="1" customHeight="1" x14ac:dyDescent="0.25">
      <c r="A77" s="7" t="s">
        <v>153</v>
      </c>
      <c r="B77" s="8" t="s">
        <v>154</v>
      </c>
      <c r="C77" s="29"/>
      <c r="D77" s="29"/>
      <c r="E77" s="29"/>
      <c r="F77" s="29"/>
    </row>
    <row r="78" spans="1:6" s="6" customFormat="1" ht="105.75" hidden="1" customHeight="1" x14ac:dyDescent="0.25">
      <c r="A78" s="12" t="s">
        <v>155</v>
      </c>
      <c r="B78" s="13" t="s">
        <v>156</v>
      </c>
      <c r="C78" s="28"/>
      <c r="D78" s="28"/>
      <c r="E78" s="28"/>
      <c r="F78" s="28"/>
    </row>
    <row r="79" spans="1:6" s="6" customFormat="1" ht="39.75" customHeight="1" x14ac:dyDescent="0.25">
      <c r="A79" s="7" t="s">
        <v>86</v>
      </c>
      <c r="B79" s="8" t="s">
        <v>169</v>
      </c>
      <c r="C79" s="29">
        <v>4561589</v>
      </c>
      <c r="D79" s="29">
        <v>4846338</v>
      </c>
      <c r="E79" s="29">
        <v>4861464</v>
      </c>
      <c r="F79" s="29">
        <v>4867304</v>
      </c>
    </row>
    <row r="80" spans="1:6" s="6" customFormat="1" ht="68.25" hidden="1" customHeight="1" x14ac:dyDescent="0.25">
      <c r="A80" s="10" t="s">
        <v>157</v>
      </c>
      <c r="B80" s="8" t="s">
        <v>158</v>
      </c>
      <c r="C80" s="29"/>
      <c r="D80" s="29"/>
      <c r="E80" s="29"/>
      <c r="F80" s="29"/>
    </row>
    <row r="81" spans="1:16" s="6" customFormat="1" ht="54" hidden="1" customHeight="1" x14ac:dyDescent="0.25">
      <c r="A81" s="10" t="s">
        <v>159</v>
      </c>
      <c r="B81" s="8" t="s">
        <v>160</v>
      </c>
      <c r="C81" s="29"/>
      <c r="D81" s="29"/>
      <c r="E81" s="29"/>
      <c r="F81" s="29"/>
    </row>
    <row r="82" spans="1:16" s="6" customFormat="1" ht="21.75" customHeight="1" x14ac:dyDescent="0.25">
      <c r="A82" s="7" t="s">
        <v>87</v>
      </c>
      <c r="B82" s="8" t="s">
        <v>161</v>
      </c>
      <c r="C82" s="29">
        <v>1764783.95847</v>
      </c>
      <c r="D82" s="29">
        <v>1396832.4</v>
      </c>
      <c r="E82" s="29">
        <v>257655.31200000003</v>
      </c>
      <c r="F82" s="29">
        <v>257655.31200000003</v>
      </c>
    </row>
    <row r="83" spans="1:16" s="6" customFormat="1" ht="35.25" customHeight="1" x14ac:dyDescent="0.25">
      <c r="A83" s="7" t="s">
        <v>88</v>
      </c>
      <c r="B83" s="8" t="s">
        <v>162</v>
      </c>
      <c r="C83" s="28">
        <v>700</v>
      </c>
      <c r="D83" s="28">
        <f>D84</f>
        <v>0</v>
      </c>
      <c r="E83" s="28">
        <f t="shared" ref="E83:F83" si="24">E84</f>
        <v>0</v>
      </c>
      <c r="F83" s="28">
        <f t="shared" si="24"/>
        <v>0</v>
      </c>
    </row>
    <row r="84" spans="1:16" s="6" customFormat="1" ht="31.5" x14ac:dyDescent="0.25">
      <c r="A84" s="7" t="s">
        <v>90</v>
      </c>
      <c r="B84" s="8" t="s">
        <v>89</v>
      </c>
      <c r="C84" s="28">
        <v>700</v>
      </c>
      <c r="D84" s="28"/>
      <c r="E84" s="28"/>
      <c r="F84" s="28"/>
    </row>
    <row r="85" spans="1:16" s="6" customFormat="1" ht="21" customHeight="1" x14ac:dyDescent="0.25">
      <c r="A85" s="7" t="s">
        <v>91</v>
      </c>
      <c r="B85" s="21" t="s">
        <v>163</v>
      </c>
      <c r="C85" s="29">
        <f>C87</f>
        <v>949383.723</v>
      </c>
      <c r="D85" s="29">
        <f>D86+D87</f>
        <v>373297.5</v>
      </c>
      <c r="E85" s="29">
        <f t="shared" ref="E85:F85" si="25">E86+E87</f>
        <v>456252.51</v>
      </c>
      <c r="F85" s="29">
        <f t="shared" si="25"/>
        <v>0</v>
      </c>
    </row>
    <row r="86" spans="1:16" s="6" customFormat="1" ht="31.5" hidden="1" x14ac:dyDescent="0.25">
      <c r="A86" s="7" t="s">
        <v>93</v>
      </c>
      <c r="B86" s="8" t="s">
        <v>92</v>
      </c>
      <c r="C86" s="29"/>
      <c r="D86" s="29"/>
      <c r="E86" s="29"/>
      <c r="F86" s="29"/>
    </row>
    <row r="87" spans="1:16" s="6" customFormat="1" ht="57" customHeight="1" x14ac:dyDescent="0.25">
      <c r="A87" s="7" t="s">
        <v>94</v>
      </c>
      <c r="B87" s="8" t="s">
        <v>92</v>
      </c>
      <c r="C87" s="29">
        <v>949383.723</v>
      </c>
      <c r="D87" s="28">
        <v>373297.5</v>
      </c>
      <c r="E87" s="28">
        <v>456252.51</v>
      </c>
      <c r="F87" s="28">
        <v>0</v>
      </c>
    </row>
    <row r="88" spans="1:16" s="6" customFormat="1" ht="83.25" customHeight="1" x14ac:dyDescent="0.25">
      <c r="A88" s="7" t="s">
        <v>96</v>
      </c>
      <c r="B88" s="8" t="s">
        <v>95</v>
      </c>
      <c r="C88" s="28">
        <v>1087.866</v>
      </c>
      <c r="D88" s="28">
        <v>0</v>
      </c>
      <c r="E88" s="28">
        <v>0</v>
      </c>
      <c r="F88" s="28">
        <v>0</v>
      </c>
    </row>
    <row r="89" spans="1:16" s="6" customFormat="1" ht="54" customHeight="1" x14ac:dyDescent="0.25">
      <c r="A89" s="7" t="s">
        <v>98</v>
      </c>
      <c r="B89" s="8" t="s">
        <v>97</v>
      </c>
      <c r="C89" s="28">
        <v>-57347.211000000003</v>
      </c>
      <c r="D89" s="28">
        <v>0</v>
      </c>
      <c r="E89" s="28">
        <v>0</v>
      </c>
      <c r="F89" s="28">
        <v>0</v>
      </c>
    </row>
    <row r="90" spans="1:16" s="6" customFormat="1" ht="26.25" customHeight="1" x14ac:dyDescent="0.25">
      <c r="A90" s="24"/>
      <c r="B90" s="25" t="s">
        <v>172</v>
      </c>
      <c r="C90" s="32">
        <f>C9+C69</f>
        <v>11777080.326470001</v>
      </c>
      <c r="D90" s="32">
        <f>D9+D69</f>
        <v>10516668.4</v>
      </c>
      <c r="E90" s="32">
        <f>E9+E69</f>
        <v>9485422.8220000006</v>
      </c>
      <c r="F90" s="32">
        <f>F9+F69</f>
        <v>9234558.311999999</v>
      </c>
    </row>
    <row r="91" spans="1:16" ht="15.7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1"/>
      <c r="L91" s="1"/>
      <c r="M91" s="1"/>
      <c r="N91" s="1"/>
      <c r="O91" s="1"/>
      <c r="P91" s="1"/>
    </row>
    <row r="92" spans="1:1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</sheetData>
  <mergeCells count="6">
    <mergeCell ref="A3:F3"/>
    <mergeCell ref="A2:F2"/>
    <mergeCell ref="A6:B6"/>
    <mergeCell ref="D6:F6"/>
    <mergeCell ref="A5:B5"/>
    <mergeCell ref="C6:C7"/>
  </mergeCells>
  <pageMargins left="0.31496062992125984" right="0" top="0.35433070866141736" bottom="0.55118110236220474" header="0.31496062992125984" footer="0.11811023622047245"/>
  <pageSetup paperSize="9" scale="57" fitToHeight="0" orientation="portrait" r:id="rId1"/>
  <headerFooter>
    <oddFooter>&amp;L&amp;D; &amp;T; &amp;Z&amp;F&amp;R&amp;P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 для проекта РСД</vt:lpstr>
      <vt:lpstr>'РЕЕСТР для проекта РСД'!Заголовки_для_печати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 Сергеевич Душкин</dc:creator>
  <cp:lastModifiedBy>Одиночкин Сергей Станиславович</cp:lastModifiedBy>
  <cp:lastPrinted>2017-12-22T11:17:35Z</cp:lastPrinted>
  <dcterms:created xsi:type="dcterms:W3CDTF">2017-09-20T12:43:06Z</dcterms:created>
  <dcterms:modified xsi:type="dcterms:W3CDTF">2017-12-28T07:27:08Z</dcterms:modified>
</cp:coreProperties>
</file>