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60" windowWidth="27495" windowHeight="13935"/>
  </bookViews>
  <sheets>
    <sheet name="Лист 1" sheetId="2" r:id="rId1"/>
  </sheets>
  <definedNames>
    <definedName name="_xlnm.Print_Titles" localSheetId="0">'Лист 1'!$7:$8</definedName>
  </definedNames>
  <calcPr calcId="145621"/>
</workbook>
</file>

<file path=xl/calcChain.xml><?xml version="1.0" encoding="utf-8"?>
<calcChain xmlns="http://schemas.openxmlformats.org/spreadsheetml/2006/main">
  <c r="I130" i="2" l="1"/>
  <c r="I43" i="2"/>
  <c r="I10" i="2"/>
  <c r="J10" i="2"/>
  <c r="I11" i="2"/>
  <c r="J11" i="2"/>
  <c r="I12" i="2"/>
  <c r="J12" i="2"/>
  <c r="I13" i="2"/>
  <c r="J13" i="2"/>
  <c r="I15" i="2"/>
  <c r="J15" i="2"/>
  <c r="I16" i="2"/>
  <c r="J16" i="2"/>
  <c r="I17" i="2"/>
  <c r="J17" i="2"/>
  <c r="I18" i="2"/>
  <c r="J18" i="2"/>
  <c r="I19" i="2"/>
  <c r="J19" i="2"/>
  <c r="J20" i="2"/>
  <c r="I21" i="2"/>
  <c r="J21" i="2"/>
  <c r="I22" i="2"/>
  <c r="J22" i="2"/>
  <c r="I23" i="2"/>
  <c r="J23" i="2"/>
  <c r="I25" i="2"/>
  <c r="J25" i="2"/>
  <c r="I28" i="2"/>
  <c r="J28" i="2"/>
  <c r="I30" i="2"/>
  <c r="J30" i="2"/>
  <c r="I31" i="2"/>
  <c r="J31" i="2"/>
  <c r="I32" i="2"/>
  <c r="J32" i="2"/>
  <c r="I37" i="2"/>
  <c r="J37" i="2"/>
  <c r="I38" i="2"/>
  <c r="J38" i="2"/>
  <c r="I39" i="2"/>
  <c r="J39" i="2"/>
  <c r="I42" i="2"/>
  <c r="J42" i="2"/>
  <c r="I44" i="2"/>
  <c r="I45" i="2"/>
  <c r="J45" i="2"/>
  <c r="I46" i="2"/>
  <c r="J46" i="2"/>
  <c r="I47" i="2"/>
  <c r="J47" i="2"/>
  <c r="I49" i="2"/>
  <c r="J49" i="2"/>
  <c r="I50" i="2"/>
  <c r="J50" i="2"/>
  <c r="I52" i="2"/>
  <c r="J52" i="2"/>
  <c r="J53" i="2"/>
  <c r="J54" i="2"/>
  <c r="I55" i="2"/>
  <c r="J55" i="2"/>
  <c r="I56" i="2"/>
  <c r="J56" i="2"/>
  <c r="I57" i="2"/>
  <c r="J57" i="2"/>
  <c r="I58" i="2"/>
  <c r="J58" i="2"/>
  <c r="I59" i="2"/>
  <c r="J59" i="2"/>
  <c r="I60" i="2"/>
  <c r="J60" i="2"/>
  <c r="I62" i="2"/>
  <c r="J62" i="2"/>
  <c r="I63" i="2"/>
  <c r="J63" i="2"/>
  <c r="J65" i="2"/>
  <c r="J66" i="2"/>
  <c r="J67" i="2"/>
  <c r="J68" i="2"/>
  <c r="J69" i="2"/>
  <c r="I70" i="2"/>
  <c r="J70" i="2"/>
  <c r="I72" i="2"/>
  <c r="J72" i="2"/>
  <c r="I74" i="2"/>
  <c r="J74" i="2"/>
  <c r="I75" i="2"/>
  <c r="J75" i="2"/>
  <c r="I76" i="2"/>
  <c r="J76" i="2"/>
  <c r="I77" i="2"/>
  <c r="J77" i="2"/>
  <c r="I78" i="2"/>
  <c r="J78" i="2"/>
  <c r="I79" i="2"/>
  <c r="J79" i="2"/>
  <c r="I80" i="2"/>
  <c r="J80" i="2"/>
  <c r="I81" i="2"/>
  <c r="J81" i="2"/>
  <c r="J82" i="2"/>
  <c r="J83" i="2"/>
  <c r="I87" i="2"/>
  <c r="J87" i="2"/>
  <c r="I88" i="2"/>
  <c r="J88" i="2"/>
  <c r="I89" i="2"/>
  <c r="I94" i="2"/>
  <c r="I97" i="2"/>
  <c r="I98" i="2"/>
  <c r="J98" i="2"/>
  <c r="I100" i="2"/>
  <c r="I104" i="2"/>
  <c r="I105" i="2"/>
  <c r="J105" i="2"/>
  <c r="I106" i="2"/>
  <c r="J106" i="2"/>
  <c r="I107" i="2"/>
  <c r="J107" i="2"/>
  <c r="I110" i="2"/>
  <c r="J110" i="2"/>
  <c r="I111" i="2"/>
  <c r="J111" i="2"/>
  <c r="I112" i="2"/>
  <c r="J112" i="2"/>
  <c r="I113" i="2"/>
  <c r="J113" i="2"/>
  <c r="I114" i="2"/>
  <c r="J114" i="2"/>
  <c r="J115" i="2"/>
  <c r="I116" i="2"/>
  <c r="J116" i="2"/>
  <c r="J117" i="2"/>
  <c r="I118" i="2"/>
  <c r="J118" i="2"/>
  <c r="I119" i="2"/>
  <c r="J119" i="2"/>
  <c r="I120" i="2"/>
  <c r="J120" i="2"/>
  <c r="I121" i="2"/>
  <c r="J121" i="2"/>
  <c r="I122" i="2"/>
  <c r="J122" i="2"/>
  <c r="I123" i="2"/>
  <c r="J123" i="2"/>
  <c r="I124" i="2"/>
  <c r="J124" i="2"/>
  <c r="I125" i="2"/>
  <c r="J125" i="2"/>
  <c r="I126" i="2"/>
  <c r="J126" i="2"/>
  <c r="I127" i="2"/>
  <c r="J127" i="2"/>
  <c r="I128" i="2"/>
  <c r="J128" i="2"/>
  <c r="I129" i="2"/>
  <c r="I131" i="2"/>
  <c r="J131" i="2"/>
  <c r="I132" i="2"/>
  <c r="J132" i="2"/>
  <c r="I133" i="2"/>
  <c r="J133" i="2"/>
  <c r="I134" i="2"/>
  <c r="I135" i="2"/>
  <c r="I138" i="2"/>
  <c r="I139" i="2"/>
  <c r="J139" i="2"/>
  <c r="J9" i="2"/>
  <c r="I9" i="2"/>
  <c r="G13" i="2" l="1"/>
  <c r="H13" i="2"/>
  <c r="G14" i="2"/>
  <c r="H14" i="2"/>
  <c r="G15" i="2"/>
  <c r="H15" i="2"/>
  <c r="G17" i="2"/>
  <c r="H17" i="2"/>
  <c r="G18" i="2"/>
  <c r="H18" i="2"/>
  <c r="G19" i="2"/>
  <c r="H19" i="2"/>
  <c r="G20" i="2"/>
  <c r="H20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1" i="2"/>
  <c r="H31" i="2"/>
  <c r="G32" i="2"/>
  <c r="H32" i="2"/>
  <c r="G34" i="2"/>
  <c r="H34" i="2"/>
  <c r="G36" i="2"/>
  <c r="H36" i="2"/>
  <c r="G38" i="2"/>
  <c r="H38" i="2"/>
  <c r="G39" i="2"/>
  <c r="H39" i="2"/>
  <c r="G40" i="2"/>
  <c r="G41" i="2"/>
  <c r="H41" i="2"/>
  <c r="G43" i="2"/>
  <c r="H43" i="2"/>
  <c r="G44" i="2"/>
  <c r="H44" i="2"/>
  <c r="G47" i="2"/>
  <c r="H47" i="2"/>
  <c r="G48" i="2"/>
  <c r="H48" i="2"/>
  <c r="G49" i="2"/>
  <c r="H49" i="2"/>
  <c r="G50" i="2"/>
  <c r="H50" i="2"/>
  <c r="G51" i="2"/>
  <c r="H51" i="2"/>
  <c r="G52" i="2"/>
  <c r="H52" i="2"/>
  <c r="G54" i="2"/>
  <c r="H54" i="2"/>
  <c r="G56" i="2"/>
  <c r="H56" i="2"/>
  <c r="G58" i="2"/>
  <c r="H58" i="2"/>
  <c r="G60" i="2"/>
  <c r="H60" i="2"/>
  <c r="G61" i="2"/>
  <c r="H61" i="2"/>
  <c r="G62" i="2"/>
  <c r="H62" i="2"/>
  <c r="G63" i="2"/>
  <c r="H63" i="2"/>
  <c r="G64" i="2"/>
  <c r="H64" i="2"/>
  <c r="G67" i="2"/>
  <c r="H67" i="2"/>
  <c r="G69" i="2"/>
  <c r="H69" i="2"/>
  <c r="G71" i="2"/>
  <c r="H71" i="2"/>
  <c r="G73" i="2"/>
  <c r="H73" i="2"/>
  <c r="G74" i="2"/>
  <c r="H74" i="2"/>
  <c r="G76" i="2"/>
  <c r="H76" i="2"/>
  <c r="G77" i="2"/>
  <c r="H77" i="2"/>
  <c r="G79" i="2"/>
  <c r="H79" i="2"/>
  <c r="G80" i="2"/>
  <c r="H80" i="2"/>
  <c r="G83" i="2"/>
  <c r="H83" i="2"/>
  <c r="G84" i="2"/>
  <c r="H84" i="2"/>
  <c r="G85" i="2"/>
  <c r="H85" i="2"/>
  <c r="G86" i="2"/>
  <c r="H86" i="2"/>
  <c r="G88" i="2"/>
  <c r="H88" i="2"/>
  <c r="G89" i="2"/>
  <c r="G90" i="2"/>
  <c r="H90" i="2"/>
  <c r="G91" i="2"/>
  <c r="H91" i="2"/>
  <c r="G92" i="2"/>
  <c r="G93" i="2"/>
  <c r="H93" i="2"/>
  <c r="G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G102" i="2"/>
  <c r="H102" i="2"/>
  <c r="G103" i="2"/>
  <c r="H103" i="2"/>
  <c r="G104" i="2"/>
  <c r="H104" i="2"/>
  <c r="G106" i="2"/>
  <c r="H106" i="2"/>
  <c r="G108" i="2"/>
  <c r="G109" i="2"/>
  <c r="H109" i="2"/>
  <c r="G111" i="2"/>
  <c r="H111" i="2"/>
  <c r="G115" i="2"/>
  <c r="H115" i="2"/>
  <c r="G116" i="2"/>
  <c r="H116" i="2"/>
  <c r="G117" i="2"/>
  <c r="H117" i="2"/>
  <c r="G118" i="2"/>
  <c r="H118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7" i="2"/>
  <c r="H127" i="2"/>
  <c r="G128" i="2"/>
  <c r="H128" i="2"/>
  <c r="G129" i="2"/>
  <c r="H129" i="2"/>
  <c r="G130" i="2"/>
  <c r="H130" i="2"/>
  <c r="G133" i="2"/>
  <c r="H133" i="2"/>
  <c r="G134" i="2"/>
  <c r="G135" i="2"/>
  <c r="H135" i="2"/>
  <c r="G136" i="2"/>
  <c r="G137" i="2"/>
  <c r="H137" i="2"/>
  <c r="G138" i="2"/>
  <c r="H138" i="2"/>
  <c r="F114" i="2" l="1"/>
  <c r="F136" i="2"/>
  <c r="H136" i="2" s="1"/>
  <c r="F132" i="2"/>
  <c r="F126" i="2"/>
  <c r="H126" i="2" s="1"/>
  <c r="F119" i="2"/>
  <c r="H119" i="2" s="1"/>
  <c r="F110" i="2"/>
  <c r="H110" i="2" s="1"/>
  <c r="F108" i="2"/>
  <c r="F105" i="2"/>
  <c r="H105" i="2" s="1"/>
  <c r="F101" i="2"/>
  <c r="H101" i="2" s="1"/>
  <c r="F94" i="2"/>
  <c r="H94" i="2" s="1"/>
  <c r="F92" i="2"/>
  <c r="H92" i="2" s="1"/>
  <c r="F87" i="2"/>
  <c r="H87" i="2" s="1"/>
  <c r="E87" i="2"/>
  <c r="G87" i="2" s="1"/>
  <c r="F82" i="2"/>
  <c r="F78" i="2"/>
  <c r="H78" i="2" s="1"/>
  <c r="F75" i="2"/>
  <c r="H75" i="2" s="1"/>
  <c r="F72" i="2"/>
  <c r="F68" i="2"/>
  <c r="H68" i="2" s="1"/>
  <c r="F66" i="2"/>
  <c r="F59" i="2"/>
  <c r="H59" i="2" s="1"/>
  <c r="F46" i="2"/>
  <c r="F57" i="2"/>
  <c r="H57" i="2" s="1"/>
  <c r="F55" i="2"/>
  <c r="H55" i="2" s="1"/>
  <c r="F53" i="2"/>
  <c r="H53" i="2" s="1"/>
  <c r="E126" i="2"/>
  <c r="G126" i="2" s="1"/>
  <c r="E132" i="2"/>
  <c r="E119" i="2"/>
  <c r="G119" i="2" s="1"/>
  <c r="E114" i="2"/>
  <c r="G114" i="2" s="1"/>
  <c r="E110" i="2"/>
  <c r="G110" i="2" s="1"/>
  <c r="E82" i="2"/>
  <c r="G82" i="2" s="1"/>
  <c r="E105" i="2"/>
  <c r="G105" i="2" s="1"/>
  <c r="E72" i="2"/>
  <c r="G72" i="2" s="1"/>
  <c r="E78" i="2"/>
  <c r="G78" i="2" s="1"/>
  <c r="E75" i="2"/>
  <c r="G75" i="2" s="1"/>
  <c r="E46" i="2"/>
  <c r="E66" i="2"/>
  <c r="G66" i="2" s="1"/>
  <c r="E68" i="2"/>
  <c r="G68" i="2" s="1"/>
  <c r="E59" i="2"/>
  <c r="G59" i="2" s="1"/>
  <c r="E57" i="2"/>
  <c r="G57" i="2" s="1"/>
  <c r="E55" i="2"/>
  <c r="G55" i="2" s="1"/>
  <c r="E53" i="2"/>
  <c r="G53" i="2" s="1"/>
  <c r="F40" i="2"/>
  <c r="H40" i="2" s="1"/>
  <c r="F37" i="2"/>
  <c r="H37" i="2" s="1"/>
  <c r="F30" i="2"/>
  <c r="H30" i="2" s="1"/>
  <c r="F22" i="2"/>
  <c r="H22" i="2" s="1"/>
  <c r="F12" i="2"/>
  <c r="H12" i="2" s="1"/>
  <c r="F16" i="2"/>
  <c r="H16" i="2" s="1"/>
  <c r="E37" i="2"/>
  <c r="G37" i="2" s="1"/>
  <c r="F35" i="2"/>
  <c r="E35" i="2"/>
  <c r="E30" i="2"/>
  <c r="G30" i="2" s="1"/>
  <c r="E22" i="2"/>
  <c r="G22" i="2" s="1"/>
  <c r="E16" i="2"/>
  <c r="G16" i="2" s="1"/>
  <c r="E12" i="2"/>
  <c r="G12" i="2" s="1"/>
  <c r="F89" i="2" l="1"/>
  <c r="H89" i="2" s="1"/>
  <c r="F81" i="2"/>
  <c r="H81" i="2" s="1"/>
  <c r="H82" i="2"/>
  <c r="F107" i="2"/>
  <c r="H107" i="2" s="1"/>
  <c r="H108" i="2"/>
  <c r="E107" i="2"/>
  <c r="G107" i="2" s="1"/>
  <c r="F45" i="2"/>
  <c r="H45" i="2" s="1"/>
  <c r="H46" i="2"/>
  <c r="E45" i="2"/>
  <c r="G45" i="2" s="1"/>
  <c r="G46" i="2"/>
  <c r="E33" i="2"/>
  <c r="G33" i="2" s="1"/>
  <c r="G35" i="2"/>
  <c r="F65" i="2"/>
  <c r="H65" i="2" s="1"/>
  <c r="H66" i="2"/>
  <c r="F33" i="2"/>
  <c r="H33" i="2" s="1"/>
  <c r="H35" i="2"/>
  <c r="E131" i="2"/>
  <c r="G131" i="2" s="1"/>
  <c r="G132" i="2"/>
  <c r="F131" i="2"/>
  <c r="H131" i="2" s="1"/>
  <c r="H132" i="2"/>
  <c r="F70" i="2"/>
  <c r="H70" i="2" s="1"/>
  <c r="H72" i="2"/>
  <c r="F134" i="2"/>
  <c r="H134" i="2" s="1"/>
  <c r="F113" i="2"/>
  <c r="H114" i="2"/>
  <c r="E21" i="2"/>
  <c r="E113" i="2"/>
  <c r="E81" i="2"/>
  <c r="G81" i="2" s="1"/>
  <c r="F21" i="2"/>
  <c r="H21" i="2" s="1"/>
  <c r="E70" i="2"/>
  <c r="G70" i="2" s="1"/>
  <c r="E65" i="2"/>
  <c r="G65" i="2" s="1"/>
  <c r="E42" i="2"/>
  <c r="G42" i="2" s="1"/>
  <c r="F42" i="2" l="1"/>
  <c r="F10" i="2"/>
  <c r="H10" i="2" s="1"/>
  <c r="E112" i="2"/>
  <c r="G112" i="2" s="1"/>
  <c r="G113" i="2"/>
  <c r="F11" i="2"/>
  <c r="H11" i="2" s="1"/>
  <c r="H42" i="2"/>
  <c r="F112" i="2"/>
  <c r="H112" i="2" s="1"/>
  <c r="H113" i="2"/>
  <c r="E10" i="2"/>
  <c r="G10" i="2" s="1"/>
  <c r="G21" i="2"/>
  <c r="E11" i="2"/>
  <c r="F9" i="2" l="1"/>
  <c r="E9" i="2"/>
  <c r="G11" i="2"/>
  <c r="F139" i="2"/>
  <c r="H139" i="2" s="1"/>
  <c r="H9" i="2"/>
  <c r="E139" i="2" l="1"/>
  <c r="G139" i="2" s="1"/>
  <c r="G9" i="2"/>
</calcChain>
</file>

<file path=xl/sharedStrings.xml><?xml version="1.0" encoding="utf-8"?>
<sst xmlns="http://schemas.openxmlformats.org/spreadsheetml/2006/main" count="275" uniqueCount="273">
  <si>
    <t>Единицы измерения: Руб.</t>
  </si>
  <si>
    <t>Наименование КБК</t>
  </si>
  <si>
    <t>КБК</t>
  </si>
  <si>
    <t>НАЛОГОВЫЕ И НЕНАЛОГОВЫЕ ДОХОДЫ</t>
  </si>
  <si>
    <t>000 1 00 00000 00 0000 000</t>
  </si>
  <si>
    <t>Налоговые доходы</t>
  </si>
  <si>
    <t>Неналоговые доходы</t>
  </si>
  <si>
    <t>НАЛОГИ НА ПРИБЫЛЬ, ДОХОДЫ</t>
  </si>
  <si>
    <t>000 1 01 00000 00 0000 000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</si>
  <si>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</si>
  <si>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>000 1 01 02010 01 0000 110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</si>
  <si>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практикой,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</si>
  <si>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</si>
  <si>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статьёй 228 Налогового кодекса Российской Федерации</t>
  </si>
  <si>
    <t>000 1 01 02030 01 0000 110</t>
  </si>
  <si>
    <t>НАЛОГИ НА ТОВАРЫ (РАБОТЫ, УСЛУГИ), РЕАЛИЗУЕМЫЕ НА ТЕРРИТОРИИ РОССИЙСКОЙ ФЕДЕРАЦИИ</t>
  </si>
  <si>
    <t>000 1 03 00000 00 0000 000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</si>
  <si>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</si>
  <si>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</si>
  <si>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</si>
  <si>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</si>
  <si>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</si>
  <si>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</si>
  <si>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</si>
  <si>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</si>
  <si>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</si>
  <si>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</si>
  <si>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</si>
  <si>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</si>
  <si>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 налогоплательщиков, выбравших  в  качестве  объекта  налогообложения доходы</t>
  </si>
  <si>
    <t>000 1 05 01011 01 0000 110</t>
  </si>
  <si>
    <t>Налог, взимаемый с  налогоплательщиков, выбравших  в  качестве  объекта  налогообложения доходы (за налоговые периоды, истекшие до 01.01.2011 г)</t>
  </si>
  <si>
    <t>000 1 05 01012 01 0000 110</t>
  </si>
  <si>
    <t>Налог, взимаемый с  налогоплательщиков, выбравших  в  качестве  объекта  налогообложения доходы, уменьшенные на величину расходов</t>
  </si>
  <si>
    <t>000 1 05 01021 01 0000 110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</si>
  <si>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</si>
  <si>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</si>
  <si>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</si>
  <si>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</si>
  <si>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</si>
  <si>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</si>
  <si>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</si>
  <si>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</si>
  <si>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000 1 05 03000 00 0000 110</t>
  </si>
  <si>
    <t>000 1 05 03010 01 0000 110</t>
  </si>
  <si>
    <t>000 1 05 04020 02 0000 110</t>
  </si>
  <si>
    <t>НАЛОГИ НА ИМУЩЕСТВО</t>
  </si>
  <si>
    <t>000 1 06 00000 00 0000 000</t>
  </si>
  <si>
    <t>Земельный налог</t>
  </si>
  <si>
    <t>000 1 06 06000 00 0000 110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</si>
  <si>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</si>
  <si>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</si>
  <si>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</si>
  <si>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</si>
  <si>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</si>
  <si>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</si>
  <si>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выдачу разрешения на установку рекламной конструкции</t>
  </si>
  <si>
    <t>000 1 08 07150 01 0000 110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</si>
  <si>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</si>
  <si>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</si>
  <si>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</si>
  <si>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</si>
  <si>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</si>
  <si>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000 1 11 01050 05 0000 120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</si>
  <si>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</si>
  <si>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</si>
  <si>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</si>
  <si>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</si>
  <si>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</si>
  <si>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</si>
  <si>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</si>
  <si>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</si>
  <si>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платы, а также средства от продажи права на заключение договоров аренды за земли,находящиеся в собственности муниципальных районов(за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</si>
  <si>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</si>
  <si>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автономных учреждений)</t>
  </si>
  <si>
    <t>000 1 11 05035 05 0000 120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</si>
  <si>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</si>
  <si>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000 1 11 05075 05 0000 120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</si>
  <si>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</si>
  <si>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</si>
  <si>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 налогов  и  иных  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</si>
  <si>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</si>
  <si>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</si>
  <si>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</si>
  <si>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автономных учреждений, а также имущества муниципальных унитарных  предприятий, в том числе казенных)</t>
  </si>
  <si>
    <t>000 1 11 09045 05 0000 120</t>
  </si>
  <si>
    <t>ПЛАТЕЖИ ПРИ ПОЛЬЗОВАНИИ ПРИРОДНЫМИ РЕСУРСАМИ</t>
  </si>
  <si>
    <t>000 1 12 00000 00 0000 000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</si>
  <si>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</si>
  <si>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</si>
  <si>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</si>
  <si>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</si>
  <si>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</si>
  <si>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</si>
  <si>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</si>
  <si>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000 1 12 01050 01 0000 120</t>
  </si>
  <si>
    <t>ДОХОДЫ ОТ ОКАЗАНИЯ ПЛАТНЫХ УСЛУГ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</si>
  <si>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</si>
  <si>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</si>
  <si>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</si>
  <si>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</si>
  <si>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</si>
  <si>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</si>
  <si>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</si>
  <si>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</si>
  <si>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</si>
  <si>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</si>
  <si>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</si>
  <si>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</si>
  <si>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</si>
  <si>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</si>
  <si>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000 1 14 02052 05 0000 410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</si>
  <si>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</si>
  <si>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</si>
  <si>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</si>
  <si>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</si>
  <si>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</si>
  <si>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</si>
  <si>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</si>
  <si>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</si>
  <si>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</si>
  <si>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000 1 14 06313 13 0000 430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</si>
  <si>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</si>
  <si>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</si>
  <si>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</si>
  <si>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</si>
  <si>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взыскания(штрафы)за нарушение законодательства о налогах  и сборах, предусмотренные  статьями  116,117,118, пунктами 1 и 2 статьи 120,статьями 125,126,128,129,129.1,132,133,134,135,135.1 Налогового кодекса Российской Федерации</t>
  </si>
  <si>
    <t>000 1 16 03010 01 0000 140</t>
  </si>
  <si>
    <t>Денежные взыскания (штрафы) за административные    правонарушения в области налогов и  боров, предусмотренные Кодексом Российской Федерации об     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</si>
  <si>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</si>
  <si>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 техники при осуществлении наличных денежных расчетов   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</si>
  <si>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</si>
  <si>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</si>
  <si>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</si>
  <si>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</si>
  <si>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</si>
  <si>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муниципальных районов)</t>
  </si>
  <si>
    <t>000 1 16 18050 05 0000 140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</si>
  <si>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государственных внебюджетных фондов)</t>
  </si>
  <si>
    <t>000 1 16 20000 00 0000 140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</si>
  <si>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</si>
  <si>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</si>
  <si>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</si>
  <si>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</si>
  <si>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</si>
  <si>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</si>
  <si>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</si>
  <si>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</si>
  <si>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</si>
  <si>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</si>
  <si>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 и  законодательства  в  сфере защиты прав потребителей</t>
  </si>
  <si>
    <t>000 1 16 28000 01 0000 140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</si>
  <si>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</si>
  <si>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</si>
  <si>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</si>
  <si>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</si>
  <si>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</si>
  <si>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</si>
  <si>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</si>
  <si>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</si>
  <si>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</si>
  <si>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</si>
  <si>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</si>
  <si>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</si>
  <si>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</si>
  <si>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</si>
  <si>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</si>
  <si>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</si>
  <si>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</si>
  <si>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</si>
  <si>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</si>
  <si>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</si>
  <si>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</si>
  <si>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</si>
  <si>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</si>
  <si>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</si>
  <si>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</si>
  <si>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</si>
  <si>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</si>
  <si>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</si>
  <si>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</si>
  <si>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</si>
  <si>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</si>
  <si>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000 2 02 20077 05 0000 151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</si>
  <si>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</si>
  <si>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</si>
  <si>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</si>
  <si>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</si>
  <si>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бюджетам муниципальных районов на предоставление гражданам субсидий на оплату жилого помещения и коммунальных</t>
  </si>
  <si>
    <t>000 2 02 30022 05 0000 151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</si>
  <si>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</si>
  <si>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</si>
  <si>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</si>
  <si>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</si>
  <si>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районов на предоставление жилых помещений детям-сиротам и детям оставшимся без попечения родителям, лицам из их числа по договарам найма специлизированных жилиых помещений</t>
  </si>
  <si>
    <t>000 2 02 35082 05 0000 151</t>
  </si>
  <si>
    <t>Субвенции бюджетам муниципальных районов на обеспечение жильем граждан, уволенных с военной службы (службы), и приравненных к ним лиц</t>
  </si>
  <si>
    <t>000 2 02 35485 05 0000 151</t>
  </si>
  <si>
    <t>Прочие субвенции бюджетам муниципальных районов</t>
  </si>
  <si>
    <t>000 2 02 39999 05 0000 151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</si>
  <si>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</si>
  <si>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</si>
  <si>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</si>
  <si>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</si>
  <si>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Прочие межбюджетные трансферты, передаваемые бюджетам муниципальных районов</t>
  </si>
  <si>
    <t>000 2 02 49999 05 0000 151</t>
  </si>
  <si>
    <t>БЕЗВОЗМЕЗДНЫЕ ПОСТУПЛЕНИЯ ОТ НЕГОСУДАРСТВЕННЫХ ОРГАНИЗАЦИЙ</t>
  </si>
  <si>
    <t>000 2 04 00000 00 0000 000</t>
  </si>
  <si>
    <t>Предоставление негосударственными организациями грантов для получателей средств бюджетов муниципальных районов</t>
  </si>
  <si>
    <t>000 2 04 05010 05 0000 180</t>
  </si>
  <si>
    <t>ПРОЧИЕ БЕЗВОЗМЕЗДНЫЕ ПОСТУПЛЕНИЯ</t>
  </si>
  <si>
    <t>000 2 07 00000 00 0000 000</t>
  </si>
  <si>
    <t>000 2 07 00000 00 0000 180</t>
  </si>
  <si>
    <t>Прочие безвозмездные поступления в бюджеты муниципальных районов</t>
  </si>
  <si>
    <t>000 2 07 05030 05 0000 180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</si>
  <si>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</si>
  <si>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</si>
  <si>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</si>
  <si>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</si>
  <si>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</si>
  <si>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</si>
  <si>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ИТОГО ДОХОДОВ</t>
  </si>
  <si>
    <t>000 8 50 00000 00 0000 000</t>
  </si>
  <si>
    <t xml:space="preserve">Налог, взимаемый в связи с применением патентной системы налогообложения, зачисляемый в бюджеты муниципальных районов </t>
  </si>
  <si>
    <t>000 1 06 01030 05 0000 110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</si>
  <si>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межселенных территорий
</t>
  </si>
  <si>
    <t>ЗАДОЛЖЕННОСТЬ И ПЕРЕРАСЧЕТЫ ПО ОТМЕНЕННЫМ НАЛОГАМ, СБОРАМ И ИНЫМ ОБЯЗАТЕЛЬНЫМ ПЛАТЕЖАМ</t>
  </si>
  <si>
    <t>Прочие местные налоги и сборы, мобилизуемые на территориях муниципальных районов</t>
  </si>
  <si>
    <t>000 1 09 00000 00 0000 000</t>
  </si>
  <si>
    <t>000 1 09 07053 05 0000 110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</si>
  <si>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</si>
  <si>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</si>
  <si>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000 1 11 05300 00 0000 120</t>
  </si>
  <si>
    <t>000 1 11 05313 13 0000 120</t>
  </si>
  <si>
    <t>000 1 11 05013 05 0000 120</t>
  </si>
  <si>
    <t xml:space="preserve">Плата за выбросы загрязняющих веществ в атмосферный воздух стационарными объектами </t>
  </si>
  <si>
    <t xml:space="preserve">Плата за иные виды негативного воздействия на окружающую среду </t>
  </si>
  <si>
    <t>000 1 14 06013 05 0000 430</t>
  </si>
  <si>
    <t>000 1 14 06313 05 0000 430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</si>
  <si>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</si>
  <si>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</si>
  <si>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</si>
  <si>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</si>
  <si>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000 2 02 20051 05 0000 151</t>
  </si>
  <si>
    <t>Субсидии бюджетам муниципальных районов на реализацию федеральных целевых программ</t>
  </si>
  <si>
    <t>000 2 02 20216 05 0000 151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</si>
  <si>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</si>
  <si>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Денежные взыскания (штрафы) за нарушение законодательства о недрах</t>
  </si>
  <si>
    <t>000 1 16 25010 01 0000 140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</si>
  <si>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</si>
  <si>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</si>
  <si>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Доходы  от продажи квартир, находящихся в собственности муниципальных районов</t>
  </si>
  <si>
    <t>000 1 14 01050 05 0000 410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</si>
  <si>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</si>
  <si>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</si>
  <si>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бюджетными учреждениями остатков субсидий прошлых лет</t>
  </si>
  <si>
    <t>000 2 18 05010 05 0000 180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</si>
  <si>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</si>
  <si>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</si>
  <si>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</si>
  <si>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</si>
  <si>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План на 2018 год</t>
  </si>
  <si>
    <t>Исполнено за 1 квартал 2018 года</t>
  </si>
  <si>
    <t>План на 2017 год</t>
  </si>
  <si>
    <t>Исполнено за 1 квартал 2017 года</t>
  </si>
  <si>
    <t>Отклонение плана 2017 года от плана 2018 года</t>
  </si>
  <si>
    <t>Отклонение исполнения за 1 квартал 2017 года от исполнения за 1 квартал 2018 года</t>
  </si>
  <si>
    <t>Исполнение бюджета Одинцовского муниципального района Московской области по доходам в разрезе видов доходов</t>
  </si>
  <si>
    <t>за 1 квартал 2017 и 2018 годов</t>
  </si>
  <si>
    <t>7=5-3</t>
  </si>
  <si>
    <t>8=6-4</t>
  </si>
  <si>
    <t>% исполнения плана 2017 года</t>
  </si>
  <si>
    <t>% исполнения плана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</si>
</sst>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3" x14ac:knownFonts="1">
    <font>
      <sz val="11"/>
      <color rgb="FF000000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Border="0"/>
  </cellStyleXfs>
  <cellXfs count="25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left" wrapText="1"/>
    </xf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/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wrapText="1"/>
    </xf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 wrapText="1"/>
    </xf>
    <xf numFmtId="0" fontId="2" fillId="0" borderId="0" xfId="0" applyNumberFormat="1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1"/>
  <sheetViews>
    <sheetView tabSelected="1" zoomScaleNormal="100" workbookViewId="0">
      <selection activeCell="L4" sqref="L4"/>
    </sheetView>
  </sheetViews>
  <sheetFormatPr defaultRowHeight="15" x14ac:dyDescent="0.25"/>
  <cols>
    <col min="1" max="1" width="50.7109375" style="2" customWidth="1"/>
    <col min="2" max="2" width="29" style="2" customWidth="1"/>
    <col min="3" max="3" width="19" style="3" customWidth="1"/>
    <col min="4" max="4" width="18.85546875" style="3" customWidth="1"/>
    <col min="5" max="5" width="19.42578125" style="3" customWidth="1"/>
    <col min="6" max="6" width="19" style="3" customWidth="1"/>
    <col min="7" max="7" width="24.7109375" style="3" customWidth="1"/>
    <col min="8" max="8" width="25.85546875" style="3" customWidth="1"/>
    <col min="9" max="9" width="16.140625" style="2" customWidth="1"/>
    <col min="10" max="10" width="17" style="2" customWidth="1"/>
    <col min="11" max="16384" width="9.140625" style="2"/>
  </cols>
  <sheetData>
    <row r="1" spans="1:10" x14ac:dyDescent="0.25">
      <c r="A1" s="1"/>
    </row>
    <row r="2" spans="1:10" ht="15" customHeight="1" x14ac:dyDescent="0.25">
      <c r="A2" s="23" t="s">
        <v>267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 t="s">
        <v>268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4"/>
      <c r="C4" s="24"/>
      <c r="D4" s="24"/>
    </row>
    <row r="5" spans="1:10" x14ac:dyDescent="0.25">
      <c r="A5" s="1"/>
    </row>
    <row r="6" spans="1:10" x14ac:dyDescent="0.25">
      <c r="A6" s="21" t="s">
        <v>0</v>
      </c>
      <c r="B6" s="22"/>
      <c r="C6" s="22"/>
    </row>
    <row r="7" spans="1:10" s="6" customFormat="1" ht="71.25" x14ac:dyDescent="0.25">
      <c r="A7" s="4" t="s">
        <v>1</v>
      </c>
      <c r="B7" s="4" t="s">
        <v>2</v>
      </c>
      <c r="C7" s="5" t="s">
        <v>263</v>
      </c>
      <c r="D7" s="5" t="s">
        <v>264</v>
      </c>
      <c r="E7" s="5" t="s">
        <v>261</v>
      </c>
      <c r="F7" s="18" t="s">
        <v>262</v>
      </c>
      <c r="G7" s="4" t="s">
        <v>265</v>
      </c>
      <c r="H7" s="4" t="s">
        <v>266</v>
      </c>
      <c r="I7" s="4" t="s">
        <v>271</v>
      </c>
      <c r="J7" s="4" t="s">
        <v>272</v>
      </c>
    </row>
    <row r="8" spans="1:10" x14ac:dyDescent="0.25">
      <c r="A8" s="16">
        <v>1</v>
      </c>
      <c r="B8" s="16">
        <v>2</v>
      </c>
      <c r="C8" s="17">
        <v>3</v>
      </c>
      <c r="D8" s="17">
        <v>4</v>
      </c>
      <c r="E8" s="14">
        <v>5</v>
      </c>
      <c r="F8" s="7">
        <v>6</v>
      </c>
      <c r="G8" s="3" t="s">
        <v>269</v>
      </c>
      <c r="H8" s="7" t="s">
        <v>270</v>
      </c>
      <c r="I8" s="7">
        <v>9</v>
      </c>
      <c r="J8" s="7">
        <v>10</v>
      </c>
    </row>
    <row r="9" spans="1:10" x14ac:dyDescent="0.25">
      <c r="A9" s="9" t="s">
        <v>3</v>
      </c>
      <c r="B9" s="9" t="s">
        <v>4</v>
      </c>
      <c r="C9" s="13">
        <v>3987679000</v>
      </c>
      <c r="D9" s="13">
        <v>1100007793.1700001</v>
      </c>
      <c r="E9" s="10">
        <f>E10+E11</f>
        <v>3788471000</v>
      </c>
      <c r="F9" s="10">
        <f>F10+F11</f>
        <v>855323788.46000004</v>
      </c>
      <c r="G9" s="10">
        <f>E9-C9</f>
        <v>-199208000</v>
      </c>
      <c r="H9" s="10">
        <f>F9-D9</f>
        <v>-244684004.71000004</v>
      </c>
      <c r="I9" s="19">
        <f>D9*100/C9</f>
        <v>27.585164030755735</v>
      </c>
      <c r="J9" s="19">
        <f>F9*100/E9</f>
        <v>22.577018234005223</v>
      </c>
    </row>
    <row r="10" spans="1:10" x14ac:dyDescent="0.25">
      <c r="A10" s="9" t="s">
        <v>5</v>
      </c>
      <c r="B10" s="9"/>
      <c r="C10" s="13">
        <v>2013847000</v>
      </c>
      <c r="D10" s="13">
        <v>438673710.93000001</v>
      </c>
      <c r="E10" s="10">
        <f>E12+E16+E21+E33+E37</f>
        <v>2275054000</v>
      </c>
      <c r="F10" s="10">
        <f>F12+F16+F21+F33+F37+F40</f>
        <v>465726083.30000001</v>
      </c>
      <c r="G10" s="10">
        <f t="shared" ref="G10:G73" si="0">E10-C10</f>
        <v>261207000</v>
      </c>
      <c r="H10" s="10">
        <f t="shared" ref="H10:H73" si="1">F10-D10</f>
        <v>27052372.370000005</v>
      </c>
      <c r="I10" s="19">
        <f t="shared" ref="I10:I72" si="2">D10*100/C10</f>
        <v>21.782871833361721</v>
      </c>
      <c r="J10" s="19">
        <f t="shared" ref="J10:J72" si="3">F10*100/E10</f>
        <v>20.470990284186662</v>
      </c>
    </row>
    <row r="11" spans="1:10" x14ac:dyDescent="0.25">
      <c r="A11" s="9" t="s">
        <v>6</v>
      </c>
      <c r="B11" s="9"/>
      <c r="C11" s="13">
        <v>1973832000</v>
      </c>
      <c r="D11" s="13">
        <v>661334082.24000001</v>
      </c>
      <c r="E11" s="10">
        <f>E42+E59+E65+E70+E81+E107</f>
        <v>1513417000</v>
      </c>
      <c r="F11" s="10">
        <f>F42+F59+F65+F70+F81+F107</f>
        <v>389597705.15999997</v>
      </c>
      <c r="G11" s="10">
        <f t="shared" si="0"/>
        <v>-460415000</v>
      </c>
      <c r="H11" s="10">
        <f t="shared" si="1"/>
        <v>-271736377.08000004</v>
      </c>
      <c r="I11" s="19">
        <f t="shared" si="2"/>
        <v>33.505084639422201</v>
      </c>
      <c r="J11" s="19">
        <f t="shared" si="3"/>
        <v>25.742918518821977</v>
      </c>
    </row>
    <row r="12" spans="1:10" x14ac:dyDescent="0.25">
      <c r="A12" s="9" t="s">
        <v>7</v>
      </c>
      <c r="B12" s="9" t="s">
        <v>8</v>
      </c>
      <c r="C12" s="13">
        <v>889700000</v>
      </c>
      <c r="D12" s="13">
        <v>164093293.22999999</v>
      </c>
      <c r="E12" s="10">
        <f>E13+E14+E15</f>
        <v>960551000</v>
      </c>
      <c r="F12" s="10">
        <f>F13+F14+F15</f>
        <v>168423819.79000002</v>
      </c>
      <c r="G12" s="10">
        <f t="shared" si="0"/>
        <v>70851000</v>
      </c>
      <c r="H12" s="10">
        <f t="shared" si="1"/>
        <v>4330526.5600000322</v>
      </c>
      <c r="I12" s="19">
        <f t="shared" si="2"/>
        <v>18.443665643475327</v>
      </c>
      <c r="J12" s="19">
        <f t="shared" si="3"/>
        <v>17.534084061127416</v>
      </c>
    </row>
    <row r="13" spans="1:10" ht="105" x14ac:dyDescent="0.25">
      <c r="A13" s="9" t="s">
        <v>9</v>
      </c>
      <c r="B13" s="9" t="s">
        <v>10</v>
      </c>
      <c r="C13" s="13">
        <v>726532000</v>
      </c>
      <c r="D13" s="13">
        <v>144983769.33000001</v>
      </c>
      <c r="E13" s="10">
        <v>759220000</v>
      </c>
      <c r="F13" s="10">
        <v>167159265.24000001</v>
      </c>
      <c r="G13" s="10">
        <f t="shared" si="0"/>
        <v>32688000</v>
      </c>
      <c r="H13" s="10">
        <f t="shared" si="1"/>
        <v>22175495.909999996</v>
      </c>
      <c r="I13" s="19">
        <f t="shared" si="2"/>
        <v>19.955593054400911</v>
      </c>
      <c r="J13" s="19">
        <f t="shared" si="3"/>
        <v>22.017236800927268</v>
      </c>
    </row>
    <row r="14" spans="1:10" ht="120" x14ac:dyDescent="0.25">
      <c r="A14" s="9" t="s">
        <v>11</v>
      </c>
      <c r="B14" s="9" t="s">
        <v>12</v>
      </c>
      <c r="C14" s="13">
        <v>0</v>
      </c>
      <c r="D14" s="13">
        <v>504197.85</v>
      </c>
      <c r="E14" s="10">
        <v>0</v>
      </c>
      <c r="F14" s="10">
        <v>577245.87</v>
      </c>
      <c r="G14" s="10">
        <f t="shared" si="0"/>
        <v>0</v>
      </c>
      <c r="H14" s="10">
        <f t="shared" si="1"/>
        <v>73048.020000000019</v>
      </c>
      <c r="I14" s="19">
        <v>0</v>
      </c>
      <c r="J14" s="19">
        <v>0</v>
      </c>
    </row>
    <row r="15" spans="1:10" ht="60" x14ac:dyDescent="0.25">
      <c r="A15" s="9" t="s">
        <v>13</v>
      </c>
      <c r="B15" s="9" t="s">
        <v>14</v>
      </c>
      <c r="C15" s="13">
        <v>163168000</v>
      </c>
      <c r="D15" s="13">
        <v>18605326.050000001</v>
      </c>
      <c r="E15" s="10">
        <v>201331000</v>
      </c>
      <c r="F15" s="10">
        <v>687308.68</v>
      </c>
      <c r="G15" s="10">
        <f t="shared" si="0"/>
        <v>38163000</v>
      </c>
      <c r="H15" s="10">
        <f t="shared" si="1"/>
        <v>-17918017.370000001</v>
      </c>
      <c r="I15" s="19">
        <f t="shared" si="2"/>
        <v>11.402558130270641</v>
      </c>
      <c r="J15" s="19">
        <f t="shared" si="3"/>
        <v>0.34138243986271366</v>
      </c>
    </row>
    <row r="16" spans="1:10" ht="45" x14ac:dyDescent="0.25">
      <c r="A16" s="9" t="s">
        <v>15</v>
      </c>
      <c r="B16" s="9" t="s">
        <v>16</v>
      </c>
      <c r="C16" s="13">
        <v>46645000</v>
      </c>
      <c r="D16" s="13">
        <v>7824363.9400000004</v>
      </c>
      <c r="E16" s="10">
        <f>E17+E18+E19+E20</f>
        <v>32925000</v>
      </c>
      <c r="F16" s="10">
        <f>F17+F18+F19+F20</f>
        <v>7258995.7199999997</v>
      </c>
      <c r="G16" s="10">
        <f t="shared" si="0"/>
        <v>-13720000</v>
      </c>
      <c r="H16" s="10">
        <f t="shared" si="1"/>
        <v>-565368.22000000067</v>
      </c>
      <c r="I16" s="19">
        <f t="shared" si="2"/>
        <v>16.774282216743487</v>
      </c>
      <c r="J16" s="19">
        <f t="shared" si="3"/>
        <v>22.047063690205011</v>
      </c>
    </row>
    <row r="17" spans="1:10" ht="90" x14ac:dyDescent="0.25">
      <c r="A17" s="9" t="s">
        <v>17</v>
      </c>
      <c r="B17" s="9" t="s">
        <v>18</v>
      </c>
      <c r="C17" s="13">
        <v>14587000</v>
      </c>
      <c r="D17" s="13">
        <v>2898725.64</v>
      </c>
      <c r="E17" s="10">
        <v>12192000</v>
      </c>
      <c r="F17" s="10">
        <v>2990588.18</v>
      </c>
      <c r="G17" s="10">
        <f t="shared" si="0"/>
        <v>-2395000</v>
      </c>
      <c r="H17" s="10">
        <f t="shared" si="1"/>
        <v>91862.540000000037</v>
      </c>
      <c r="I17" s="19">
        <f t="shared" si="2"/>
        <v>19.871979433742375</v>
      </c>
      <c r="J17" s="19">
        <f t="shared" si="3"/>
        <v>24.529102526246721</v>
      </c>
    </row>
    <row r="18" spans="1:10" ht="105" x14ac:dyDescent="0.25">
      <c r="A18" s="9" t="s">
        <v>19</v>
      </c>
      <c r="B18" s="9" t="s">
        <v>20</v>
      </c>
      <c r="C18" s="13">
        <v>221000</v>
      </c>
      <c r="D18" s="13">
        <v>29083.919999999998</v>
      </c>
      <c r="E18" s="10">
        <v>114000</v>
      </c>
      <c r="F18" s="10">
        <v>20159.86</v>
      </c>
      <c r="G18" s="10">
        <f t="shared" si="0"/>
        <v>-107000</v>
      </c>
      <c r="H18" s="10">
        <f t="shared" si="1"/>
        <v>-8924.0599999999977</v>
      </c>
      <c r="I18" s="19">
        <f t="shared" si="2"/>
        <v>13.16014479638009</v>
      </c>
      <c r="J18" s="19">
        <f t="shared" si="3"/>
        <v>17.684087719298244</v>
      </c>
    </row>
    <row r="19" spans="1:10" ht="90" x14ac:dyDescent="0.25">
      <c r="A19" s="9" t="s">
        <v>21</v>
      </c>
      <c r="B19" s="9" t="s">
        <v>22</v>
      </c>
      <c r="C19" s="13">
        <v>31837000</v>
      </c>
      <c r="D19" s="13">
        <v>5419102.4400000004</v>
      </c>
      <c r="E19" s="10">
        <v>22685000</v>
      </c>
      <c r="F19" s="10">
        <v>4871407.6399999997</v>
      </c>
      <c r="G19" s="10">
        <f t="shared" si="0"/>
        <v>-9152000</v>
      </c>
      <c r="H19" s="10">
        <f t="shared" si="1"/>
        <v>-547694.80000000075</v>
      </c>
      <c r="I19" s="19">
        <f t="shared" si="2"/>
        <v>17.02139787040236</v>
      </c>
      <c r="J19" s="19">
        <f t="shared" si="3"/>
        <v>21.474135508044959</v>
      </c>
    </row>
    <row r="20" spans="1:10" ht="90" x14ac:dyDescent="0.25">
      <c r="A20" s="9" t="s">
        <v>23</v>
      </c>
      <c r="B20" s="9" t="s">
        <v>24</v>
      </c>
      <c r="C20" s="13">
        <v>0</v>
      </c>
      <c r="D20" s="13">
        <v>-522548.06</v>
      </c>
      <c r="E20" s="10">
        <v>-2066000</v>
      </c>
      <c r="F20" s="10">
        <v>-623159.96</v>
      </c>
      <c r="G20" s="10">
        <f t="shared" si="0"/>
        <v>-2066000</v>
      </c>
      <c r="H20" s="10">
        <f t="shared" si="1"/>
        <v>-100611.89999999997</v>
      </c>
      <c r="I20" s="19">
        <v>0</v>
      </c>
      <c r="J20" s="19">
        <f t="shared" si="3"/>
        <v>30.162631171345595</v>
      </c>
    </row>
    <row r="21" spans="1:10" x14ac:dyDescent="0.25">
      <c r="A21" s="9" t="s">
        <v>25</v>
      </c>
      <c r="B21" s="9" t="s">
        <v>26</v>
      </c>
      <c r="C21" s="13">
        <v>997055000</v>
      </c>
      <c r="D21" s="13">
        <v>249279968.30000001</v>
      </c>
      <c r="E21" s="10">
        <f>E22+E28+E29+E30+E32</f>
        <v>1210236000</v>
      </c>
      <c r="F21" s="10">
        <f>F22+F28+F29+F30+F32</f>
        <v>274025421.72000003</v>
      </c>
      <c r="G21" s="10">
        <f t="shared" si="0"/>
        <v>213181000</v>
      </c>
      <c r="H21" s="10">
        <f t="shared" si="1"/>
        <v>24745453.420000017</v>
      </c>
      <c r="I21" s="19">
        <f t="shared" si="2"/>
        <v>25.001626620397069</v>
      </c>
      <c r="J21" s="19">
        <f t="shared" si="3"/>
        <v>22.642312881124017</v>
      </c>
    </row>
    <row r="22" spans="1:10" ht="30" x14ac:dyDescent="0.25">
      <c r="A22" s="9" t="s">
        <v>27</v>
      </c>
      <c r="B22" s="9" t="s">
        <v>28</v>
      </c>
      <c r="C22" s="13">
        <v>655307000</v>
      </c>
      <c r="D22" s="13">
        <v>150250242.84999999</v>
      </c>
      <c r="E22" s="10">
        <f>E23+E24+E25+E26+E27</f>
        <v>916641000</v>
      </c>
      <c r="F22" s="10">
        <f>F23+F24+F25+F26+F3+F27</f>
        <v>179047501.98000002</v>
      </c>
      <c r="G22" s="10">
        <f t="shared" si="0"/>
        <v>261334000</v>
      </c>
      <c r="H22" s="10">
        <f t="shared" si="1"/>
        <v>28797259.130000025</v>
      </c>
      <c r="I22" s="19">
        <f t="shared" si="2"/>
        <v>22.928221863950789</v>
      </c>
      <c r="J22" s="19">
        <f t="shared" si="3"/>
        <v>19.533001685501741</v>
      </c>
    </row>
    <row r="23" spans="1:10" ht="45" x14ac:dyDescent="0.25">
      <c r="A23" s="9" t="s">
        <v>29</v>
      </c>
      <c r="B23" s="9" t="s">
        <v>30</v>
      </c>
      <c r="C23" s="13">
        <v>517037000</v>
      </c>
      <c r="D23" s="13">
        <v>113939166.01000001</v>
      </c>
      <c r="E23" s="10">
        <v>730838000</v>
      </c>
      <c r="F23" s="10">
        <v>142294768.33000001</v>
      </c>
      <c r="G23" s="10">
        <f t="shared" si="0"/>
        <v>213801000</v>
      </c>
      <c r="H23" s="10">
        <f t="shared" si="1"/>
        <v>28355602.320000008</v>
      </c>
      <c r="I23" s="19">
        <f t="shared" si="2"/>
        <v>22.036946293978961</v>
      </c>
      <c r="J23" s="19">
        <f t="shared" si="3"/>
        <v>19.470083428885747</v>
      </c>
    </row>
    <row r="24" spans="1:10" ht="60" x14ac:dyDescent="0.25">
      <c r="A24" s="9" t="s">
        <v>31</v>
      </c>
      <c r="B24" s="9" t="s">
        <v>32</v>
      </c>
      <c r="C24" s="13">
        <v>0</v>
      </c>
      <c r="D24" s="13">
        <v>-44868.44</v>
      </c>
      <c r="E24" s="10">
        <v>0</v>
      </c>
      <c r="F24" s="10">
        <v>-164594.82</v>
      </c>
      <c r="G24" s="10">
        <f t="shared" si="0"/>
        <v>0</v>
      </c>
      <c r="H24" s="10">
        <f t="shared" si="1"/>
        <v>-119726.38</v>
      </c>
      <c r="I24" s="19">
        <v>0</v>
      </c>
      <c r="J24" s="19">
        <v>0</v>
      </c>
    </row>
    <row r="25" spans="1:10" ht="45" x14ac:dyDescent="0.25">
      <c r="A25" s="9" t="s">
        <v>33</v>
      </c>
      <c r="B25" s="9" t="s">
        <v>34</v>
      </c>
      <c r="C25" s="13">
        <v>138270000</v>
      </c>
      <c r="D25" s="13">
        <v>34856038.009999998</v>
      </c>
      <c r="E25" s="10">
        <v>185803000</v>
      </c>
      <c r="F25" s="10">
        <v>36789421.409999996</v>
      </c>
      <c r="G25" s="10">
        <f t="shared" si="0"/>
        <v>47533000</v>
      </c>
      <c r="H25" s="10">
        <f t="shared" si="1"/>
        <v>1933383.3999999985</v>
      </c>
      <c r="I25" s="19">
        <f t="shared" si="2"/>
        <v>25.208677232950027</v>
      </c>
      <c r="J25" s="19">
        <f t="shared" si="3"/>
        <v>19.800230033960698</v>
      </c>
    </row>
    <row r="26" spans="1:10" ht="87" customHeight="1" x14ac:dyDescent="0.25">
      <c r="A26" s="9" t="s">
        <v>257</v>
      </c>
      <c r="B26" s="9" t="s">
        <v>35</v>
      </c>
      <c r="C26" s="13">
        <v>0</v>
      </c>
      <c r="D26" s="13">
        <v>93114.04</v>
      </c>
      <c r="E26" s="10">
        <v>0</v>
      </c>
      <c r="F26" s="10">
        <v>2350.11</v>
      </c>
      <c r="G26" s="10">
        <f t="shared" si="0"/>
        <v>0</v>
      </c>
      <c r="H26" s="10">
        <f t="shared" si="1"/>
        <v>-90763.93</v>
      </c>
      <c r="I26" s="19">
        <v>0</v>
      </c>
      <c r="J26" s="19">
        <v>0</v>
      </c>
    </row>
    <row r="27" spans="1:10" ht="30" x14ac:dyDescent="0.25">
      <c r="A27" s="9" t="s">
        <v>36</v>
      </c>
      <c r="B27" s="9" t="s">
        <v>37</v>
      </c>
      <c r="C27" s="13">
        <v>0</v>
      </c>
      <c r="D27" s="13">
        <v>1406793.23</v>
      </c>
      <c r="E27" s="10">
        <v>0</v>
      </c>
      <c r="F27" s="10">
        <v>125556.95</v>
      </c>
      <c r="G27" s="10">
        <f t="shared" si="0"/>
        <v>0</v>
      </c>
      <c r="H27" s="10">
        <f t="shared" si="1"/>
        <v>-1281236.28</v>
      </c>
      <c r="I27" s="19">
        <v>0</v>
      </c>
      <c r="J27" s="19">
        <v>0</v>
      </c>
    </row>
    <row r="28" spans="1:10" ht="30" x14ac:dyDescent="0.25">
      <c r="A28" s="9" t="s">
        <v>38</v>
      </c>
      <c r="B28" s="9" t="s">
        <v>39</v>
      </c>
      <c r="C28" s="13">
        <v>286607000</v>
      </c>
      <c r="D28" s="13">
        <v>73597457.109999999</v>
      </c>
      <c r="E28" s="10">
        <v>214911000</v>
      </c>
      <c r="F28" s="10">
        <v>64315336.310000002</v>
      </c>
      <c r="G28" s="10">
        <f t="shared" si="0"/>
        <v>-71696000</v>
      </c>
      <c r="H28" s="10">
        <f t="shared" si="1"/>
        <v>-9282120.799999997</v>
      </c>
      <c r="I28" s="19">
        <f t="shared" si="2"/>
        <v>25.678876339377613</v>
      </c>
      <c r="J28" s="19">
        <f t="shared" si="3"/>
        <v>29.926498089906985</v>
      </c>
    </row>
    <row r="29" spans="1:10" ht="45" x14ac:dyDescent="0.25">
      <c r="A29" s="9" t="s">
        <v>40</v>
      </c>
      <c r="B29" s="9" t="s">
        <v>41</v>
      </c>
      <c r="C29" s="13">
        <v>0</v>
      </c>
      <c r="D29" s="13">
        <v>144794.79</v>
      </c>
      <c r="E29" s="10">
        <v>0</v>
      </c>
      <c r="F29" s="10">
        <v>264581.64</v>
      </c>
      <c r="G29" s="10">
        <f t="shared" si="0"/>
        <v>0</v>
      </c>
      <c r="H29" s="10">
        <f t="shared" si="1"/>
        <v>119786.85</v>
      </c>
      <c r="I29" s="19">
        <v>0</v>
      </c>
      <c r="J29" s="19">
        <v>0</v>
      </c>
    </row>
    <row r="30" spans="1:10" x14ac:dyDescent="0.25">
      <c r="A30" s="9" t="s">
        <v>42</v>
      </c>
      <c r="B30" s="9" t="s">
        <v>43</v>
      </c>
      <c r="C30" s="13">
        <v>650000</v>
      </c>
      <c r="D30" s="13">
        <v>171469.96</v>
      </c>
      <c r="E30" s="10">
        <f>E31</f>
        <v>360000</v>
      </c>
      <c r="F30" s="10">
        <f>F31</f>
        <v>1109202.1499999999</v>
      </c>
      <c r="G30" s="10">
        <f t="shared" si="0"/>
        <v>-290000</v>
      </c>
      <c r="H30" s="10">
        <f t="shared" si="1"/>
        <v>937732.19</v>
      </c>
      <c r="I30" s="19">
        <f t="shared" si="2"/>
        <v>26.379993846153845</v>
      </c>
      <c r="J30" s="19">
        <f t="shared" si="3"/>
        <v>308.1117083333333</v>
      </c>
    </row>
    <row r="31" spans="1:10" x14ac:dyDescent="0.25">
      <c r="A31" s="9" t="s">
        <v>42</v>
      </c>
      <c r="B31" s="9" t="s">
        <v>44</v>
      </c>
      <c r="C31" s="13">
        <v>650000</v>
      </c>
      <c r="D31" s="13">
        <v>171469.96</v>
      </c>
      <c r="E31" s="10">
        <v>360000</v>
      </c>
      <c r="F31" s="10">
        <v>1109202.1499999999</v>
      </c>
      <c r="G31" s="10">
        <f t="shared" si="0"/>
        <v>-290000</v>
      </c>
      <c r="H31" s="10">
        <f t="shared" si="1"/>
        <v>937732.19</v>
      </c>
      <c r="I31" s="19">
        <f t="shared" si="2"/>
        <v>26.379993846153845</v>
      </c>
      <c r="J31" s="19">
        <f t="shared" si="3"/>
        <v>308.1117083333333</v>
      </c>
    </row>
    <row r="32" spans="1:10" ht="45" x14ac:dyDescent="0.25">
      <c r="A32" s="9" t="s">
        <v>223</v>
      </c>
      <c r="B32" s="9" t="s">
        <v>45</v>
      </c>
      <c r="C32" s="13">
        <v>54491000</v>
      </c>
      <c r="D32" s="13">
        <v>25116003.59</v>
      </c>
      <c r="E32" s="10">
        <v>78324000</v>
      </c>
      <c r="F32" s="10">
        <v>29288799.640000001</v>
      </c>
      <c r="G32" s="10">
        <f t="shared" si="0"/>
        <v>23833000</v>
      </c>
      <c r="H32" s="10">
        <f t="shared" si="1"/>
        <v>4172796.0500000007</v>
      </c>
      <c r="I32" s="19">
        <f t="shared" si="2"/>
        <v>46.092021783413777</v>
      </c>
      <c r="J32" s="19">
        <f t="shared" si="3"/>
        <v>37.394412491701139</v>
      </c>
    </row>
    <row r="33" spans="1:10" x14ac:dyDescent="0.25">
      <c r="A33" s="9" t="s">
        <v>46</v>
      </c>
      <c r="B33" s="9" t="s">
        <v>47</v>
      </c>
      <c r="C33" s="13">
        <v>0</v>
      </c>
      <c r="D33" s="13">
        <v>-81276.350000000006</v>
      </c>
      <c r="E33" s="10">
        <f>E34+E35</f>
        <v>0</v>
      </c>
      <c r="F33" s="10">
        <f>F34+F35</f>
        <v>-119737.82999999999</v>
      </c>
      <c r="G33" s="10">
        <f t="shared" si="0"/>
        <v>0</v>
      </c>
      <c r="H33" s="10">
        <f t="shared" si="1"/>
        <v>-38461.479999999981</v>
      </c>
      <c r="I33" s="19">
        <v>0</v>
      </c>
      <c r="J33" s="19">
        <v>0</v>
      </c>
    </row>
    <row r="34" spans="1:10" ht="75.75" customHeight="1" x14ac:dyDescent="0.25">
      <c r="A34" s="9" t="s">
        <v>225</v>
      </c>
      <c r="B34" s="9" t="s">
        <v>224</v>
      </c>
      <c r="C34" s="13">
        <v>0</v>
      </c>
      <c r="D34" s="13">
        <v>0</v>
      </c>
      <c r="E34" s="10">
        <v>0</v>
      </c>
      <c r="F34" s="10">
        <v>-0.18</v>
      </c>
      <c r="G34" s="10">
        <f t="shared" si="0"/>
        <v>0</v>
      </c>
      <c r="H34" s="10">
        <f t="shared" si="1"/>
        <v>-0.18</v>
      </c>
      <c r="I34" s="19">
        <v>0</v>
      </c>
      <c r="J34" s="19">
        <v>0</v>
      </c>
    </row>
    <row r="35" spans="1:10" x14ac:dyDescent="0.25">
      <c r="A35" s="9" t="s">
        <v>48</v>
      </c>
      <c r="B35" s="9" t="s">
        <v>49</v>
      </c>
      <c r="C35" s="13">
        <v>0</v>
      </c>
      <c r="D35" s="13">
        <v>-81276.350000000006</v>
      </c>
      <c r="E35" s="10">
        <f>E36</f>
        <v>0</v>
      </c>
      <c r="F35" s="10">
        <f>F36</f>
        <v>-119737.65</v>
      </c>
      <c r="G35" s="10">
        <f t="shared" si="0"/>
        <v>0</v>
      </c>
      <c r="H35" s="10">
        <f t="shared" si="1"/>
        <v>-38461.299999999988</v>
      </c>
      <c r="I35" s="19">
        <v>0</v>
      </c>
      <c r="J35" s="19">
        <v>0</v>
      </c>
    </row>
    <row r="36" spans="1:10" ht="45" x14ac:dyDescent="0.25">
      <c r="A36" s="9" t="s">
        <v>50</v>
      </c>
      <c r="B36" s="9" t="s">
        <v>51</v>
      </c>
      <c r="C36" s="13">
        <v>0</v>
      </c>
      <c r="D36" s="13">
        <v>-81276.350000000006</v>
      </c>
      <c r="E36" s="10">
        <v>0</v>
      </c>
      <c r="F36" s="10">
        <v>-119737.65</v>
      </c>
      <c r="G36" s="10">
        <f t="shared" si="0"/>
        <v>0</v>
      </c>
      <c r="H36" s="10">
        <f t="shared" si="1"/>
        <v>-38461.299999999988</v>
      </c>
      <c r="I36" s="19">
        <v>0</v>
      </c>
      <c r="J36" s="19">
        <v>0</v>
      </c>
    </row>
    <row r="37" spans="1:10" x14ac:dyDescent="0.25">
      <c r="A37" s="9" t="s">
        <v>52</v>
      </c>
      <c r="B37" s="9" t="s">
        <v>53</v>
      </c>
      <c r="C37" s="13">
        <v>80447000</v>
      </c>
      <c r="D37" s="13">
        <v>17557361.809999999</v>
      </c>
      <c r="E37" s="10">
        <f>E38+E39</f>
        <v>71342000</v>
      </c>
      <c r="F37" s="10">
        <f>F38+F39</f>
        <v>16137575.9</v>
      </c>
      <c r="G37" s="10">
        <f t="shared" si="0"/>
        <v>-9105000</v>
      </c>
      <c r="H37" s="10">
        <f t="shared" si="1"/>
        <v>-1419785.9099999983</v>
      </c>
      <c r="I37" s="19">
        <f t="shared" si="2"/>
        <v>21.824756435914324</v>
      </c>
      <c r="J37" s="19">
        <f t="shared" si="3"/>
        <v>22.620021726332315</v>
      </c>
    </row>
    <row r="38" spans="1:10" ht="60" x14ac:dyDescent="0.25">
      <c r="A38" s="9" t="s">
        <v>54</v>
      </c>
      <c r="B38" s="9" t="s">
        <v>55</v>
      </c>
      <c r="C38" s="13">
        <v>80347000</v>
      </c>
      <c r="D38" s="13">
        <v>17322361.809999999</v>
      </c>
      <c r="E38" s="10">
        <v>71242000</v>
      </c>
      <c r="F38" s="10">
        <v>15977575.9</v>
      </c>
      <c r="G38" s="10">
        <f t="shared" si="0"/>
        <v>-9105000</v>
      </c>
      <c r="H38" s="10">
        <f t="shared" si="1"/>
        <v>-1344785.9099999983</v>
      </c>
      <c r="I38" s="19">
        <f t="shared" si="2"/>
        <v>21.559438199310488</v>
      </c>
      <c r="J38" s="19">
        <f t="shared" si="3"/>
        <v>22.42718607001488</v>
      </c>
    </row>
    <row r="39" spans="1:10" ht="30" x14ac:dyDescent="0.25">
      <c r="A39" s="9" t="s">
        <v>56</v>
      </c>
      <c r="B39" s="9" t="s">
        <v>57</v>
      </c>
      <c r="C39" s="13">
        <v>100000</v>
      </c>
      <c r="D39" s="13">
        <v>235000</v>
      </c>
      <c r="E39" s="10">
        <v>100000</v>
      </c>
      <c r="F39" s="10">
        <v>160000</v>
      </c>
      <c r="G39" s="10">
        <f t="shared" si="0"/>
        <v>0</v>
      </c>
      <c r="H39" s="10">
        <f t="shared" si="1"/>
        <v>-75000</v>
      </c>
      <c r="I39" s="19">
        <f t="shared" si="2"/>
        <v>235</v>
      </c>
      <c r="J39" s="19">
        <f t="shared" si="3"/>
        <v>160</v>
      </c>
    </row>
    <row r="40" spans="1:10" ht="46.5" customHeight="1" x14ac:dyDescent="0.25">
      <c r="A40" s="9" t="s">
        <v>226</v>
      </c>
      <c r="B40" s="9" t="s">
        <v>228</v>
      </c>
      <c r="C40" s="13">
        <v>0</v>
      </c>
      <c r="D40" s="13">
        <v>0</v>
      </c>
      <c r="E40" s="10">
        <v>0</v>
      </c>
      <c r="F40" s="10">
        <f>F41</f>
        <v>8</v>
      </c>
      <c r="G40" s="10">
        <f t="shared" si="0"/>
        <v>0</v>
      </c>
      <c r="H40" s="10">
        <f t="shared" si="1"/>
        <v>8</v>
      </c>
      <c r="I40" s="19">
        <v>0</v>
      </c>
      <c r="J40" s="19">
        <v>0</v>
      </c>
    </row>
    <row r="41" spans="1:10" ht="30.75" customHeight="1" x14ac:dyDescent="0.25">
      <c r="A41" s="9" t="s">
        <v>227</v>
      </c>
      <c r="B41" s="9" t="s">
        <v>229</v>
      </c>
      <c r="C41" s="13">
        <v>0</v>
      </c>
      <c r="D41" s="13">
        <v>0</v>
      </c>
      <c r="E41" s="10">
        <v>0</v>
      </c>
      <c r="F41" s="10">
        <v>8</v>
      </c>
      <c r="G41" s="10">
        <f t="shared" si="0"/>
        <v>0</v>
      </c>
      <c r="H41" s="10">
        <f t="shared" si="1"/>
        <v>8</v>
      </c>
      <c r="I41" s="19">
        <v>0</v>
      </c>
      <c r="J41" s="19">
        <v>0</v>
      </c>
    </row>
    <row r="42" spans="1:10" ht="45" x14ac:dyDescent="0.25">
      <c r="A42" s="9" t="s">
        <v>58</v>
      </c>
      <c r="B42" s="9" t="s">
        <v>59</v>
      </c>
      <c r="C42" s="13">
        <v>1099490000</v>
      </c>
      <c r="D42" s="13">
        <v>258841830.40000001</v>
      </c>
      <c r="E42" s="10">
        <f>E45+E53+E55+E57</f>
        <v>1051429000</v>
      </c>
      <c r="F42" s="10">
        <f>F43+F45+F53+F55+F57</f>
        <v>202065052.69</v>
      </c>
      <c r="G42" s="10">
        <f t="shared" si="0"/>
        <v>-48061000</v>
      </c>
      <c r="H42" s="10">
        <f t="shared" si="1"/>
        <v>-56776777.710000008</v>
      </c>
      <c r="I42" s="19">
        <f t="shared" si="2"/>
        <v>23.541990413737278</v>
      </c>
      <c r="J42" s="19">
        <f t="shared" si="3"/>
        <v>19.218135764754443</v>
      </c>
    </row>
    <row r="43" spans="1:10" ht="90" x14ac:dyDescent="0.25">
      <c r="A43" s="9" t="s">
        <v>60</v>
      </c>
      <c r="B43" s="9" t="s">
        <v>61</v>
      </c>
      <c r="C43" s="13">
        <v>14423000</v>
      </c>
      <c r="D43" s="13">
        <v>6580350</v>
      </c>
      <c r="E43" s="10">
        <v>0</v>
      </c>
      <c r="F43" s="10">
        <v>0</v>
      </c>
      <c r="G43" s="10">
        <f t="shared" si="0"/>
        <v>-14423000</v>
      </c>
      <c r="H43" s="10">
        <f t="shared" si="1"/>
        <v>-6580350</v>
      </c>
      <c r="I43" s="19">
        <f t="shared" si="2"/>
        <v>45.62400332801775</v>
      </c>
      <c r="J43" s="19">
        <v>0</v>
      </c>
    </row>
    <row r="44" spans="1:10" ht="60" x14ac:dyDescent="0.25">
      <c r="A44" s="9" t="s">
        <v>62</v>
      </c>
      <c r="B44" s="9" t="s">
        <v>63</v>
      </c>
      <c r="C44" s="13">
        <v>14423000</v>
      </c>
      <c r="D44" s="13">
        <v>6580350</v>
      </c>
      <c r="E44" s="10">
        <v>0</v>
      </c>
      <c r="F44" s="10">
        <v>0</v>
      </c>
      <c r="G44" s="10">
        <f t="shared" si="0"/>
        <v>-14423000</v>
      </c>
      <c r="H44" s="10">
        <f t="shared" si="1"/>
        <v>-6580350</v>
      </c>
      <c r="I44" s="19">
        <f t="shared" si="2"/>
        <v>45.62400332801775</v>
      </c>
      <c r="J44" s="19">
        <v>0</v>
      </c>
    </row>
    <row r="45" spans="1:10" ht="105" x14ac:dyDescent="0.25">
      <c r="A45" s="9" t="s">
        <v>64</v>
      </c>
      <c r="B45" s="9" t="s">
        <v>65</v>
      </c>
      <c r="C45" s="13">
        <v>900270000</v>
      </c>
      <c r="D45" s="13">
        <v>226879156.94</v>
      </c>
      <c r="E45" s="10">
        <f>E46+E50+E51+E52</f>
        <v>869588000</v>
      </c>
      <c r="F45" s="10">
        <f>F46+F50+F51+F52</f>
        <v>188246502.44</v>
      </c>
      <c r="G45" s="10">
        <f t="shared" si="0"/>
        <v>-30682000</v>
      </c>
      <c r="H45" s="10">
        <f t="shared" si="1"/>
        <v>-38632654.5</v>
      </c>
      <c r="I45" s="19">
        <f t="shared" si="2"/>
        <v>25.201234845102025</v>
      </c>
      <c r="J45" s="19">
        <f t="shared" si="3"/>
        <v>21.64778060874805</v>
      </c>
    </row>
    <row r="46" spans="1:10" ht="87" customHeight="1" x14ac:dyDescent="0.25">
      <c r="A46" s="9" t="s">
        <v>66</v>
      </c>
      <c r="B46" s="9" t="s">
        <v>67</v>
      </c>
      <c r="C46" s="13">
        <v>816421000</v>
      </c>
      <c r="D46" s="13">
        <v>164743783.56999999</v>
      </c>
      <c r="E46" s="10">
        <f>E47+E49</f>
        <v>679205000</v>
      </c>
      <c r="F46" s="10">
        <f>F47+F48+F49</f>
        <v>128839469.86</v>
      </c>
      <c r="G46" s="10">
        <f t="shared" si="0"/>
        <v>-137216000</v>
      </c>
      <c r="H46" s="10">
        <f t="shared" si="1"/>
        <v>-35904313.709999993</v>
      </c>
      <c r="I46" s="19">
        <f t="shared" si="2"/>
        <v>20.178778298206439</v>
      </c>
      <c r="J46" s="19">
        <f t="shared" si="3"/>
        <v>18.969158039178158</v>
      </c>
    </row>
    <row r="47" spans="1:10" ht="138" customHeight="1" x14ac:dyDescent="0.25">
      <c r="A47" s="9" t="s">
        <v>258</v>
      </c>
      <c r="B47" s="9" t="s">
        <v>234</v>
      </c>
      <c r="C47" s="13">
        <v>283192000</v>
      </c>
      <c r="D47" s="13">
        <v>67997601.299999997</v>
      </c>
      <c r="E47" s="10">
        <v>271884000</v>
      </c>
      <c r="F47" s="10">
        <v>42156131.100000001</v>
      </c>
      <c r="G47" s="10">
        <f t="shared" si="0"/>
        <v>-11308000</v>
      </c>
      <c r="H47" s="10">
        <f t="shared" si="1"/>
        <v>-25841470.199999996</v>
      </c>
      <c r="I47" s="19">
        <f t="shared" si="2"/>
        <v>24.011130716969404</v>
      </c>
      <c r="J47" s="19">
        <f t="shared" si="3"/>
        <v>15.505190117844375</v>
      </c>
    </row>
    <row r="48" spans="1:10" ht="102" customHeight="1" x14ac:dyDescent="0.25">
      <c r="A48" s="9" t="s">
        <v>68</v>
      </c>
      <c r="B48" s="9" t="s">
        <v>69</v>
      </c>
      <c r="C48" s="13">
        <v>0</v>
      </c>
      <c r="D48" s="13">
        <v>0</v>
      </c>
      <c r="E48" s="10">
        <v>0</v>
      </c>
      <c r="F48" s="10">
        <v>-24169.63</v>
      </c>
      <c r="G48" s="10">
        <f t="shared" si="0"/>
        <v>0</v>
      </c>
      <c r="H48" s="10">
        <f t="shared" si="1"/>
        <v>-24169.63</v>
      </c>
      <c r="I48" s="19">
        <v>0</v>
      </c>
      <c r="J48" s="19">
        <v>0</v>
      </c>
    </row>
    <row r="49" spans="1:10" ht="90" x14ac:dyDescent="0.25">
      <c r="A49" s="9" t="s">
        <v>70</v>
      </c>
      <c r="B49" s="9" t="s">
        <v>71</v>
      </c>
      <c r="C49" s="13">
        <v>533229000</v>
      </c>
      <c r="D49" s="13">
        <v>96746182.269999996</v>
      </c>
      <c r="E49" s="10">
        <v>407321000</v>
      </c>
      <c r="F49" s="10">
        <v>86707508.390000001</v>
      </c>
      <c r="G49" s="10">
        <f t="shared" si="0"/>
        <v>-125908000</v>
      </c>
      <c r="H49" s="10">
        <f t="shared" si="1"/>
        <v>-10038673.879999995</v>
      </c>
      <c r="I49" s="19">
        <f t="shared" si="2"/>
        <v>18.143458489692048</v>
      </c>
      <c r="J49" s="19">
        <f t="shared" si="3"/>
        <v>21.28726689515149</v>
      </c>
    </row>
    <row r="50" spans="1:10" ht="90" x14ac:dyDescent="0.25">
      <c r="A50" s="9" t="s">
        <v>72</v>
      </c>
      <c r="B50" s="9" t="s">
        <v>73</v>
      </c>
      <c r="C50" s="13">
        <v>13849000</v>
      </c>
      <c r="D50" s="13">
        <v>16743207.4</v>
      </c>
      <c r="E50" s="10">
        <v>46670000</v>
      </c>
      <c r="F50" s="10">
        <v>21891704.23</v>
      </c>
      <c r="G50" s="10">
        <f t="shared" si="0"/>
        <v>32821000</v>
      </c>
      <c r="H50" s="10">
        <f t="shared" si="1"/>
        <v>5148496.83</v>
      </c>
      <c r="I50" s="19">
        <f t="shared" si="2"/>
        <v>120.89831323561268</v>
      </c>
      <c r="J50" s="19">
        <f t="shared" si="3"/>
        <v>46.907444246839511</v>
      </c>
    </row>
    <row r="51" spans="1:10" ht="75" x14ac:dyDescent="0.25">
      <c r="A51" s="9" t="s">
        <v>74</v>
      </c>
      <c r="B51" s="9" t="s">
        <v>75</v>
      </c>
      <c r="C51" s="13">
        <v>0</v>
      </c>
      <c r="D51" s="13">
        <v>-8400</v>
      </c>
      <c r="E51" s="10">
        <v>0</v>
      </c>
      <c r="F51" s="10">
        <v>0</v>
      </c>
      <c r="G51" s="10">
        <f t="shared" si="0"/>
        <v>0</v>
      </c>
      <c r="H51" s="10">
        <f t="shared" si="1"/>
        <v>8400</v>
      </c>
      <c r="I51" s="19">
        <v>0</v>
      </c>
      <c r="J51" s="19">
        <v>0</v>
      </c>
    </row>
    <row r="52" spans="1:10" ht="45" x14ac:dyDescent="0.25">
      <c r="A52" s="9" t="s">
        <v>76</v>
      </c>
      <c r="B52" s="9" t="s">
        <v>77</v>
      </c>
      <c r="C52" s="13">
        <v>70000000</v>
      </c>
      <c r="D52" s="13">
        <v>45400565.969999999</v>
      </c>
      <c r="E52" s="10">
        <v>143713000</v>
      </c>
      <c r="F52" s="10">
        <v>37515328.350000001</v>
      </c>
      <c r="G52" s="10">
        <f t="shared" si="0"/>
        <v>73713000</v>
      </c>
      <c r="H52" s="10">
        <f t="shared" si="1"/>
        <v>-7885237.6199999973</v>
      </c>
      <c r="I52" s="19">
        <f t="shared" si="2"/>
        <v>64.857951385714287</v>
      </c>
      <c r="J52" s="19">
        <f t="shared" si="3"/>
        <v>26.104338751539526</v>
      </c>
    </row>
    <row r="53" spans="1:10" ht="45" x14ac:dyDescent="0.25">
      <c r="A53" s="9" t="s">
        <v>230</v>
      </c>
      <c r="B53" s="9" t="s">
        <v>232</v>
      </c>
      <c r="C53" s="13"/>
      <c r="D53" s="13"/>
      <c r="E53" s="10">
        <f>E54</f>
        <v>17000</v>
      </c>
      <c r="F53" s="10">
        <f>F54</f>
        <v>0</v>
      </c>
      <c r="G53" s="10">
        <f t="shared" si="0"/>
        <v>17000</v>
      </c>
      <c r="H53" s="10">
        <f t="shared" si="1"/>
        <v>0</v>
      </c>
      <c r="I53" s="19">
        <v>0</v>
      </c>
      <c r="J53" s="19">
        <f t="shared" si="3"/>
        <v>0</v>
      </c>
    </row>
    <row r="54" spans="1:10" ht="135" x14ac:dyDescent="0.25">
      <c r="A54" s="9" t="s">
        <v>231</v>
      </c>
      <c r="B54" s="9" t="s">
        <v>233</v>
      </c>
      <c r="C54" s="13">
        <v>0</v>
      </c>
      <c r="D54" s="13">
        <v>0</v>
      </c>
      <c r="E54" s="10">
        <v>17000</v>
      </c>
      <c r="F54" s="10">
        <v>0</v>
      </c>
      <c r="G54" s="10">
        <f t="shared" si="0"/>
        <v>17000</v>
      </c>
      <c r="H54" s="10">
        <f t="shared" si="1"/>
        <v>0</v>
      </c>
      <c r="I54" s="19">
        <v>0</v>
      </c>
      <c r="J54" s="19">
        <f t="shared" si="3"/>
        <v>0</v>
      </c>
    </row>
    <row r="55" spans="1:10" ht="30" x14ac:dyDescent="0.25">
      <c r="A55" s="9" t="s">
        <v>78</v>
      </c>
      <c r="B55" s="9" t="s">
        <v>79</v>
      </c>
      <c r="C55" s="13">
        <v>2051000</v>
      </c>
      <c r="D55" s="13">
        <v>0</v>
      </c>
      <c r="E55" s="10">
        <f>E56</f>
        <v>1222000</v>
      </c>
      <c r="F55" s="10">
        <f>F56</f>
        <v>1052906.55</v>
      </c>
      <c r="G55" s="10">
        <f t="shared" si="0"/>
        <v>-829000</v>
      </c>
      <c r="H55" s="10">
        <f t="shared" si="1"/>
        <v>1052906.55</v>
      </c>
      <c r="I55" s="19">
        <f t="shared" si="2"/>
        <v>0</v>
      </c>
      <c r="J55" s="19">
        <f t="shared" si="3"/>
        <v>86.162565466448441</v>
      </c>
    </row>
    <row r="56" spans="1:10" ht="60" x14ac:dyDescent="0.25">
      <c r="A56" s="9" t="s">
        <v>80</v>
      </c>
      <c r="B56" s="9" t="s">
        <v>81</v>
      </c>
      <c r="C56" s="13">
        <v>2051000</v>
      </c>
      <c r="D56" s="13">
        <v>0</v>
      </c>
      <c r="E56" s="10">
        <v>1222000</v>
      </c>
      <c r="F56" s="10">
        <v>1052906.55</v>
      </c>
      <c r="G56" s="10">
        <f t="shared" si="0"/>
        <v>-829000</v>
      </c>
      <c r="H56" s="10">
        <f t="shared" si="1"/>
        <v>1052906.55</v>
      </c>
      <c r="I56" s="19">
        <f t="shared" si="2"/>
        <v>0</v>
      </c>
      <c r="J56" s="19">
        <f t="shared" si="3"/>
        <v>86.162565466448441</v>
      </c>
    </row>
    <row r="57" spans="1:10" ht="90" x14ac:dyDescent="0.25">
      <c r="A57" s="9" t="s">
        <v>82</v>
      </c>
      <c r="B57" s="9" t="s">
        <v>83</v>
      </c>
      <c r="C57" s="13">
        <v>182746000</v>
      </c>
      <c r="D57" s="13">
        <v>25382323.460000001</v>
      </c>
      <c r="E57" s="10">
        <f>E58</f>
        <v>180602000</v>
      </c>
      <c r="F57" s="10">
        <f>F58</f>
        <v>12765643.699999999</v>
      </c>
      <c r="G57" s="10">
        <f t="shared" si="0"/>
        <v>-2144000</v>
      </c>
      <c r="H57" s="10">
        <f t="shared" si="1"/>
        <v>-12616679.760000002</v>
      </c>
      <c r="I57" s="19">
        <f t="shared" si="2"/>
        <v>13.889400293303273</v>
      </c>
      <c r="J57" s="19">
        <f t="shared" si="3"/>
        <v>7.0683844586438687</v>
      </c>
    </row>
    <row r="58" spans="1:10" ht="90" x14ac:dyDescent="0.25">
      <c r="A58" s="9" t="s">
        <v>84</v>
      </c>
      <c r="B58" s="9" t="s">
        <v>85</v>
      </c>
      <c r="C58" s="13">
        <v>182746000</v>
      </c>
      <c r="D58" s="13">
        <v>25382323.460000001</v>
      </c>
      <c r="E58" s="10">
        <v>180602000</v>
      </c>
      <c r="F58" s="10">
        <v>12765643.699999999</v>
      </c>
      <c r="G58" s="10">
        <f t="shared" si="0"/>
        <v>-2144000</v>
      </c>
      <c r="H58" s="10">
        <f t="shared" si="1"/>
        <v>-12616679.760000002</v>
      </c>
      <c r="I58" s="19">
        <f t="shared" si="2"/>
        <v>13.889400293303273</v>
      </c>
      <c r="J58" s="19">
        <f t="shared" si="3"/>
        <v>7.0683844586438687</v>
      </c>
    </row>
    <row r="59" spans="1:10" ht="30" x14ac:dyDescent="0.25">
      <c r="A59" s="9" t="s">
        <v>86</v>
      </c>
      <c r="B59" s="9" t="s">
        <v>87</v>
      </c>
      <c r="C59" s="13">
        <v>15417000</v>
      </c>
      <c r="D59" s="13">
        <v>5102318.92</v>
      </c>
      <c r="E59" s="10">
        <f>E60+E61+E62+E63+E64</f>
        <v>12484000</v>
      </c>
      <c r="F59" s="10">
        <f>F60+F61+F62+F63+F64</f>
        <v>3371524.9299999997</v>
      </c>
      <c r="G59" s="10">
        <f t="shared" si="0"/>
        <v>-2933000</v>
      </c>
      <c r="H59" s="10">
        <f t="shared" si="1"/>
        <v>-1730793.9900000002</v>
      </c>
      <c r="I59" s="19">
        <f t="shared" si="2"/>
        <v>33.095407147953559</v>
      </c>
      <c r="J59" s="19">
        <f t="shared" si="3"/>
        <v>27.00676810317206</v>
      </c>
    </row>
    <row r="60" spans="1:10" ht="30" x14ac:dyDescent="0.25">
      <c r="A60" s="9" t="s">
        <v>235</v>
      </c>
      <c r="B60" s="9" t="s">
        <v>88</v>
      </c>
      <c r="C60" s="13">
        <v>2035000</v>
      </c>
      <c r="D60" s="13">
        <v>283673.31</v>
      </c>
      <c r="E60" s="10">
        <v>1197000</v>
      </c>
      <c r="F60" s="10">
        <v>630043.34</v>
      </c>
      <c r="G60" s="10">
        <f t="shared" si="0"/>
        <v>-838000</v>
      </c>
      <c r="H60" s="10">
        <f t="shared" si="1"/>
        <v>346370.02999999997</v>
      </c>
      <c r="I60" s="19">
        <f t="shared" si="2"/>
        <v>13.939720393120393</v>
      </c>
      <c r="J60" s="19">
        <f t="shared" si="3"/>
        <v>52.635199665831244</v>
      </c>
    </row>
    <row r="61" spans="1:10" ht="30" x14ac:dyDescent="0.25">
      <c r="A61" s="9" t="s">
        <v>89</v>
      </c>
      <c r="B61" s="9" t="s">
        <v>90</v>
      </c>
      <c r="C61" s="13">
        <v>0</v>
      </c>
      <c r="D61" s="13">
        <v>3043.53</v>
      </c>
      <c r="E61" s="10">
        <v>0</v>
      </c>
      <c r="F61" s="10">
        <v>0</v>
      </c>
      <c r="G61" s="10">
        <f t="shared" si="0"/>
        <v>0</v>
      </c>
      <c r="H61" s="10">
        <f t="shared" si="1"/>
        <v>-3043.53</v>
      </c>
      <c r="I61" s="19">
        <v>0</v>
      </c>
      <c r="J61" s="19">
        <v>0</v>
      </c>
    </row>
    <row r="62" spans="1:10" ht="30" x14ac:dyDescent="0.25">
      <c r="A62" s="9" t="s">
        <v>91</v>
      </c>
      <c r="B62" s="9" t="s">
        <v>92</v>
      </c>
      <c r="C62" s="13">
        <v>3368000</v>
      </c>
      <c r="D62" s="13">
        <v>770371.5</v>
      </c>
      <c r="E62" s="10">
        <v>1897000</v>
      </c>
      <c r="F62" s="10">
        <v>595214.9</v>
      </c>
      <c r="G62" s="10">
        <f t="shared" si="0"/>
        <v>-1471000</v>
      </c>
      <c r="H62" s="10">
        <f t="shared" si="1"/>
        <v>-175156.59999999998</v>
      </c>
      <c r="I62" s="19">
        <f t="shared" si="2"/>
        <v>22.873263064133017</v>
      </c>
      <c r="J62" s="19">
        <f t="shared" si="3"/>
        <v>31.376642066420665</v>
      </c>
    </row>
    <row r="63" spans="1:10" ht="30" x14ac:dyDescent="0.25">
      <c r="A63" s="9" t="s">
        <v>93</v>
      </c>
      <c r="B63" s="9" t="s">
        <v>94</v>
      </c>
      <c r="C63" s="13">
        <v>10014000</v>
      </c>
      <c r="D63" s="13">
        <v>4044245.53</v>
      </c>
      <c r="E63" s="10">
        <v>9390000</v>
      </c>
      <c r="F63" s="10">
        <v>2210169.2799999998</v>
      </c>
      <c r="G63" s="10">
        <f t="shared" si="0"/>
        <v>-624000</v>
      </c>
      <c r="H63" s="10">
        <f t="shared" si="1"/>
        <v>-1834076.25</v>
      </c>
      <c r="I63" s="19">
        <f t="shared" si="2"/>
        <v>40.385915018973435</v>
      </c>
      <c r="J63" s="19">
        <f t="shared" si="3"/>
        <v>23.53747902023429</v>
      </c>
    </row>
    <row r="64" spans="1:10" ht="30" x14ac:dyDescent="0.25">
      <c r="A64" s="9" t="s">
        <v>236</v>
      </c>
      <c r="B64" s="9" t="s">
        <v>95</v>
      </c>
      <c r="C64" s="13">
        <v>0</v>
      </c>
      <c r="D64" s="13">
        <v>985.05</v>
      </c>
      <c r="E64" s="10">
        <v>0</v>
      </c>
      <c r="F64" s="10">
        <v>-63902.59</v>
      </c>
      <c r="G64" s="10">
        <f t="shared" si="0"/>
        <v>0</v>
      </c>
      <c r="H64" s="10">
        <f t="shared" si="1"/>
        <v>-64887.64</v>
      </c>
      <c r="I64" s="19">
        <v>0</v>
      </c>
      <c r="J64" s="19">
        <v>0</v>
      </c>
    </row>
    <row r="65" spans="1:10" ht="30" x14ac:dyDescent="0.25">
      <c r="A65" s="9" t="s">
        <v>96</v>
      </c>
      <c r="B65" s="9" t="s">
        <v>97</v>
      </c>
      <c r="C65" s="13">
        <v>0</v>
      </c>
      <c r="D65" s="13">
        <v>211029.96</v>
      </c>
      <c r="E65" s="10">
        <f>E66+E68</f>
        <v>3136000</v>
      </c>
      <c r="F65" s="10">
        <f>F66+F68</f>
        <v>1657902.27</v>
      </c>
      <c r="G65" s="10">
        <f t="shared" si="0"/>
        <v>3136000</v>
      </c>
      <c r="H65" s="10">
        <f t="shared" si="1"/>
        <v>1446872.31</v>
      </c>
      <c r="I65" s="19">
        <v>0</v>
      </c>
      <c r="J65" s="19">
        <f t="shared" si="3"/>
        <v>52.866781568877549</v>
      </c>
    </row>
    <row r="66" spans="1:10" x14ac:dyDescent="0.25">
      <c r="A66" s="9" t="s">
        <v>98</v>
      </c>
      <c r="B66" s="9" t="s">
        <v>99</v>
      </c>
      <c r="C66" s="13">
        <v>0</v>
      </c>
      <c r="D66" s="13">
        <v>32273.15</v>
      </c>
      <c r="E66" s="10">
        <f>E67</f>
        <v>2811000</v>
      </c>
      <c r="F66" s="10">
        <f>F67</f>
        <v>1250470.1299999999</v>
      </c>
      <c r="G66" s="10">
        <f t="shared" si="0"/>
        <v>2811000</v>
      </c>
      <c r="H66" s="10">
        <f t="shared" si="1"/>
        <v>1218196.98</v>
      </c>
      <c r="I66" s="19">
        <v>0</v>
      </c>
      <c r="J66" s="19">
        <f t="shared" si="3"/>
        <v>44.484885450017785</v>
      </c>
    </row>
    <row r="67" spans="1:10" ht="45" x14ac:dyDescent="0.25">
      <c r="A67" s="9" t="s">
        <v>100</v>
      </c>
      <c r="B67" s="9" t="s">
        <v>101</v>
      </c>
      <c r="C67" s="13">
        <v>0</v>
      </c>
      <c r="D67" s="13">
        <v>32273.15</v>
      </c>
      <c r="E67" s="10">
        <v>2811000</v>
      </c>
      <c r="F67" s="10">
        <v>1250470.1299999999</v>
      </c>
      <c r="G67" s="10">
        <f t="shared" si="0"/>
        <v>2811000</v>
      </c>
      <c r="H67" s="10">
        <f t="shared" si="1"/>
        <v>1218196.98</v>
      </c>
      <c r="I67" s="19">
        <v>0</v>
      </c>
      <c r="J67" s="19">
        <f t="shared" si="3"/>
        <v>44.484885450017785</v>
      </c>
    </row>
    <row r="68" spans="1:10" x14ac:dyDescent="0.25">
      <c r="A68" s="9" t="s">
        <v>102</v>
      </c>
      <c r="B68" s="9" t="s">
        <v>103</v>
      </c>
      <c r="C68" s="13">
        <v>0</v>
      </c>
      <c r="D68" s="13">
        <v>178756.81</v>
      </c>
      <c r="E68" s="10">
        <f>E69</f>
        <v>325000</v>
      </c>
      <c r="F68" s="10">
        <f>F69</f>
        <v>407432.14</v>
      </c>
      <c r="G68" s="10">
        <f t="shared" si="0"/>
        <v>325000</v>
      </c>
      <c r="H68" s="10">
        <f t="shared" si="1"/>
        <v>228675.33000000002</v>
      </c>
      <c r="I68" s="19">
        <v>0</v>
      </c>
      <c r="J68" s="19">
        <f t="shared" si="3"/>
        <v>125.36373538461538</v>
      </c>
    </row>
    <row r="69" spans="1:10" ht="30" x14ac:dyDescent="0.25">
      <c r="A69" s="9" t="s">
        <v>104</v>
      </c>
      <c r="B69" s="9" t="s">
        <v>105</v>
      </c>
      <c r="C69" s="13">
        <v>0</v>
      </c>
      <c r="D69" s="13">
        <v>178756.81</v>
      </c>
      <c r="E69" s="10">
        <v>325000</v>
      </c>
      <c r="F69" s="10">
        <v>407432.14</v>
      </c>
      <c r="G69" s="10">
        <f t="shared" si="0"/>
        <v>325000</v>
      </c>
      <c r="H69" s="10">
        <f t="shared" si="1"/>
        <v>228675.33000000002</v>
      </c>
      <c r="I69" s="19">
        <v>0</v>
      </c>
      <c r="J69" s="19">
        <f t="shared" si="3"/>
        <v>125.36373538461538</v>
      </c>
    </row>
    <row r="70" spans="1:10" ht="30" x14ac:dyDescent="0.25">
      <c r="A70" s="9" t="s">
        <v>106</v>
      </c>
      <c r="B70" s="9" t="s">
        <v>107</v>
      </c>
      <c r="C70" s="13">
        <v>738140000</v>
      </c>
      <c r="D70" s="13">
        <v>365652364.83999997</v>
      </c>
      <c r="E70" s="10">
        <f>E72+E75+E78</f>
        <v>348368000</v>
      </c>
      <c r="F70" s="10">
        <f>F72+F75+F78+F71</f>
        <v>152006209.13999999</v>
      </c>
      <c r="G70" s="10">
        <f t="shared" si="0"/>
        <v>-389772000</v>
      </c>
      <c r="H70" s="10">
        <f t="shared" si="1"/>
        <v>-213646155.69999999</v>
      </c>
      <c r="I70" s="19">
        <f t="shared" si="2"/>
        <v>49.536993638063237</v>
      </c>
      <c r="J70" s="19">
        <f t="shared" si="3"/>
        <v>43.633803661645153</v>
      </c>
    </row>
    <row r="71" spans="1:10" ht="30" x14ac:dyDescent="0.25">
      <c r="A71" s="9" t="s">
        <v>251</v>
      </c>
      <c r="B71" s="9" t="s">
        <v>252</v>
      </c>
      <c r="C71" s="13">
        <v>0</v>
      </c>
      <c r="D71" s="13">
        <v>0</v>
      </c>
      <c r="E71" s="10">
        <v>0</v>
      </c>
      <c r="F71" s="10">
        <v>554864.39</v>
      </c>
      <c r="G71" s="10">
        <f t="shared" si="0"/>
        <v>0</v>
      </c>
      <c r="H71" s="10">
        <f t="shared" si="1"/>
        <v>554864.39</v>
      </c>
      <c r="I71" s="19">
        <v>0</v>
      </c>
      <c r="J71" s="19">
        <v>0</v>
      </c>
    </row>
    <row r="72" spans="1:10" ht="90" x14ac:dyDescent="0.25">
      <c r="A72" s="9" t="s">
        <v>108</v>
      </c>
      <c r="B72" s="9" t="s">
        <v>109</v>
      </c>
      <c r="C72" s="13">
        <v>460000000</v>
      </c>
      <c r="D72" s="13">
        <v>148075335.69999999</v>
      </c>
      <c r="E72" s="10">
        <f>E74</f>
        <v>239574000</v>
      </c>
      <c r="F72" s="10">
        <f>F73+F74</f>
        <v>117398310.64</v>
      </c>
      <c r="G72" s="10">
        <f t="shared" si="0"/>
        <v>-220426000</v>
      </c>
      <c r="H72" s="10">
        <f t="shared" si="1"/>
        <v>-30677025.059999987</v>
      </c>
      <c r="I72" s="19">
        <f t="shared" si="2"/>
        <v>32.190290369565211</v>
      </c>
      <c r="J72" s="19">
        <f t="shared" si="3"/>
        <v>49.002942990474757</v>
      </c>
    </row>
    <row r="73" spans="1:10" ht="105" x14ac:dyDescent="0.25">
      <c r="A73" s="9" t="s">
        <v>110</v>
      </c>
      <c r="B73" s="9" t="s">
        <v>111</v>
      </c>
      <c r="C73" s="13">
        <v>0</v>
      </c>
      <c r="D73" s="13">
        <v>25098.5</v>
      </c>
      <c r="E73" s="10">
        <v>0</v>
      </c>
      <c r="F73" s="10">
        <v>0</v>
      </c>
      <c r="G73" s="10">
        <f t="shared" si="0"/>
        <v>0</v>
      </c>
      <c r="H73" s="10">
        <f t="shared" si="1"/>
        <v>-25098.5</v>
      </c>
      <c r="I73" s="19">
        <v>0</v>
      </c>
      <c r="J73" s="19">
        <v>0</v>
      </c>
    </row>
    <row r="74" spans="1:10" ht="105" x14ac:dyDescent="0.25">
      <c r="A74" s="9" t="s">
        <v>112</v>
      </c>
      <c r="B74" s="9" t="s">
        <v>113</v>
      </c>
      <c r="C74" s="13">
        <v>460000000</v>
      </c>
      <c r="D74" s="13">
        <v>148050237.19999999</v>
      </c>
      <c r="E74" s="10">
        <v>239574000</v>
      </c>
      <c r="F74" s="10">
        <v>117398310.64</v>
      </c>
      <c r="G74" s="10">
        <f t="shared" ref="G74:G137" si="4">E74-C74</f>
        <v>-220426000</v>
      </c>
      <c r="H74" s="10">
        <f t="shared" ref="H74:H137" si="5">F74-D74</f>
        <v>-30651926.559999987</v>
      </c>
      <c r="I74" s="19">
        <f t="shared" ref="I74:I135" si="6">D74*100/C74</f>
        <v>32.184834173913039</v>
      </c>
      <c r="J74" s="19">
        <f t="shared" ref="J74:J133" si="7">F74*100/E74</f>
        <v>49.002942990474757</v>
      </c>
    </row>
    <row r="75" spans="1:10" ht="60" x14ac:dyDescent="0.25">
      <c r="A75" s="9" t="s">
        <v>114</v>
      </c>
      <c r="B75" s="9" t="s">
        <v>115</v>
      </c>
      <c r="C75" s="13">
        <v>235557000</v>
      </c>
      <c r="D75" s="13">
        <v>194916037.28</v>
      </c>
      <c r="E75" s="10">
        <f>E76+E77</f>
        <v>46951000</v>
      </c>
      <c r="F75" s="10">
        <f>F76+F77</f>
        <v>11752911.17</v>
      </c>
      <c r="G75" s="10">
        <f t="shared" si="4"/>
        <v>-188606000</v>
      </c>
      <c r="H75" s="10">
        <f t="shared" si="5"/>
        <v>-183163126.11000001</v>
      </c>
      <c r="I75" s="19">
        <f t="shared" si="6"/>
        <v>82.746866906948213</v>
      </c>
      <c r="J75" s="19">
        <f t="shared" si="7"/>
        <v>25.032291474090009</v>
      </c>
    </row>
    <row r="76" spans="1:10" ht="81.75" customHeight="1" x14ac:dyDescent="0.25">
      <c r="A76" s="9" t="s">
        <v>259</v>
      </c>
      <c r="B76" s="9" t="s">
        <v>237</v>
      </c>
      <c r="C76" s="13">
        <v>211382000</v>
      </c>
      <c r="D76" s="13">
        <v>187779155.34999999</v>
      </c>
      <c r="E76" s="10">
        <v>33537000</v>
      </c>
      <c r="F76" s="10">
        <v>5799295.5800000001</v>
      </c>
      <c r="G76" s="10">
        <f t="shared" si="4"/>
        <v>-177845000</v>
      </c>
      <c r="H76" s="10">
        <f t="shared" si="5"/>
        <v>-181979859.76999998</v>
      </c>
      <c r="I76" s="19">
        <f t="shared" si="6"/>
        <v>88.834032864671542</v>
      </c>
      <c r="J76" s="19">
        <f t="shared" si="7"/>
        <v>17.292231207323255</v>
      </c>
    </row>
    <row r="77" spans="1:10" ht="60" x14ac:dyDescent="0.25">
      <c r="A77" s="9" t="s">
        <v>116</v>
      </c>
      <c r="B77" s="9" t="s">
        <v>117</v>
      </c>
      <c r="C77" s="13">
        <v>24175000</v>
      </c>
      <c r="D77" s="13">
        <v>7136881.9299999997</v>
      </c>
      <c r="E77" s="10">
        <v>13414000</v>
      </c>
      <c r="F77" s="10">
        <v>5953615.5899999999</v>
      </c>
      <c r="G77" s="10">
        <f t="shared" si="4"/>
        <v>-10761000</v>
      </c>
      <c r="H77" s="10">
        <f t="shared" si="5"/>
        <v>-1183266.3399999999</v>
      </c>
      <c r="I77" s="19">
        <f t="shared" si="6"/>
        <v>29.521745315408481</v>
      </c>
      <c r="J77" s="19">
        <f t="shared" si="7"/>
        <v>44.383596168182493</v>
      </c>
    </row>
    <row r="78" spans="1:10" ht="75" x14ac:dyDescent="0.25">
      <c r="A78" s="9" t="s">
        <v>118</v>
      </c>
      <c r="B78" s="9" t="s">
        <v>119</v>
      </c>
      <c r="C78" s="13">
        <v>42583000</v>
      </c>
      <c r="D78" s="13">
        <v>22660991.859999999</v>
      </c>
      <c r="E78" s="10">
        <f>E79+E80</f>
        <v>61843000</v>
      </c>
      <c r="F78" s="10">
        <f>F79+F80</f>
        <v>22300122.940000001</v>
      </c>
      <c r="G78" s="10">
        <f t="shared" si="4"/>
        <v>19260000</v>
      </c>
      <c r="H78" s="10">
        <f t="shared" si="5"/>
        <v>-360868.91999999806</v>
      </c>
      <c r="I78" s="19">
        <f t="shared" si="6"/>
        <v>53.216053025855388</v>
      </c>
      <c r="J78" s="19">
        <f t="shared" si="7"/>
        <v>36.059251556360458</v>
      </c>
    </row>
    <row r="79" spans="1:10" ht="136.5" customHeight="1" x14ac:dyDescent="0.25">
      <c r="A79" s="9" t="s">
        <v>260</v>
      </c>
      <c r="B79" s="9" t="s">
        <v>238</v>
      </c>
      <c r="C79" s="13">
        <v>31983000</v>
      </c>
      <c r="D79" s="13">
        <v>20926271</v>
      </c>
      <c r="E79" s="10">
        <v>55145000</v>
      </c>
      <c r="F79" s="10">
        <v>19923835.98</v>
      </c>
      <c r="G79" s="10">
        <f t="shared" si="4"/>
        <v>23162000</v>
      </c>
      <c r="H79" s="10">
        <f t="shared" si="5"/>
        <v>-1002435.0199999996</v>
      </c>
      <c r="I79" s="19">
        <f t="shared" si="6"/>
        <v>65.429356220492139</v>
      </c>
      <c r="J79" s="19">
        <f t="shared" si="7"/>
        <v>36.129904760177716</v>
      </c>
    </row>
    <row r="80" spans="1:10" ht="90" x14ac:dyDescent="0.25">
      <c r="A80" s="9" t="s">
        <v>120</v>
      </c>
      <c r="B80" s="9" t="s">
        <v>121</v>
      </c>
      <c r="C80" s="13">
        <v>10600000</v>
      </c>
      <c r="D80" s="13">
        <v>1734720.86</v>
      </c>
      <c r="E80" s="10">
        <v>6698000</v>
      </c>
      <c r="F80" s="10">
        <v>2376286.96</v>
      </c>
      <c r="G80" s="10">
        <f t="shared" si="4"/>
        <v>-3902000</v>
      </c>
      <c r="H80" s="10">
        <f t="shared" si="5"/>
        <v>641566.09999999986</v>
      </c>
      <c r="I80" s="19">
        <f t="shared" si="6"/>
        <v>16.365291132075473</v>
      </c>
      <c r="J80" s="19">
        <f t="shared" si="7"/>
        <v>35.477559868617497</v>
      </c>
    </row>
    <row r="81" spans="1:10" x14ac:dyDescent="0.25">
      <c r="A81" s="9" t="s">
        <v>122</v>
      </c>
      <c r="B81" s="9" t="s">
        <v>123</v>
      </c>
      <c r="C81" s="13">
        <v>56086000</v>
      </c>
      <c r="D81" s="13">
        <v>8692934.3599999994</v>
      </c>
      <c r="E81" s="10">
        <f>E82+E85+E86+E87+E89+E92+E94+E98+E99+E101+E100+E104+E105</f>
        <v>33184000</v>
      </c>
      <c r="F81" s="10">
        <f>F82+F85+F86+F87+F89+F99+F100+F101+F104+F103+F105</f>
        <v>13746828.109999999</v>
      </c>
      <c r="G81" s="10">
        <f t="shared" si="4"/>
        <v>-22902000</v>
      </c>
      <c r="H81" s="10">
        <f t="shared" si="5"/>
        <v>5053893.75</v>
      </c>
      <c r="I81" s="19">
        <f t="shared" si="6"/>
        <v>15.499294583318475</v>
      </c>
      <c r="J81" s="19">
        <f t="shared" si="7"/>
        <v>41.426073137656701</v>
      </c>
    </row>
    <row r="82" spans="1:10" ht="30" x14ac:dyDescent="0.25">
      <c r="A82" s="9" t="s">
        <v>124</v>
      </c>
      <c r="B82" s="9" t="s">
        <v>125</v>
      </c>
      <c r="C82" s="13">
        <v>0</v>
      </c>
      <c r="D82" s="13">
        <v>1059317.49</v>
      </c>
      <c r="E82" s="10">
        <f>E83</f>
        <v>7346000</v>
      </c>
      <c r="F82" s="10">
        <f>F83+F84</f>
        <v>5855515.3300000001</v>
      </c>
      <c r="G82" s="10">
        <f t="shared" si="4"/>
        <v>7346000</v>
      </c>
      <c r="H82" s="10">
        <f t="shared" si="5"/>
        <v>4796197.84</v>
      </c>
      <c r="I82" s="19">
        <v>0</v>
      </c>
      <c r="J82" s="19">
        <f t="shared" si="7"/>
        <v>79.71025496869045</v>
      </c>
    </row>
    <row r="83" spans="1:10" ht="90" x14ac:dyDescent="0.25">
      <c r="A83" s="9" t="s">
        <v>126</v>
      </c>
      <c r="B83" s="9" t="s">
        <v>127</v>
      </c>
      <c r="C83" s="13">
        <v>0</v>
      </c>
      <c r="D83" s="13">
        <v>1030131.66</v>
      </c>
      <c r="E83" s="10">
        <v>7346000</v>
      </c>
      <c r="F83" s="10">
        <v>5849929.8200000003</v>
      </c>
      <c r="G83" s="10">
        <f t="shared" si="4"/>
        <v>7346000</v>
      </c>
      <c r="H83" s="10">
        <f t="shared" si="5"/>
        <v>4819798.16</v>
      </c>
      <c r="I83" s="19">
        <v>0</v>
      </c>
      <c r="J83" s="19">
        <f t="shared" si="7"/>
        <v>79.634220255921591</v>
      </c>
    </row>
    <row r="84" spans="1:10" ht="75" x14ac:dyDescent="0.25">
      <c r="A84" s="9" t="s">
        <v>128</v>
      </c>
      <c r="B84" s="9" t="s">
        <v>129</v>
      </c>
      <c r="C84" s="13">
        <v>0</v>
      </c>
      <c r="D84" s="13">
        <v>29185.83</v>
      </c>
      <c r="E84" s="10">
        <v>0</v>
      </c>
      <c r="F84" s="10">
        <v>5585.51</v>
      </c>
      <c r="G84" s="10">
        <f t="shared" si="4"/>
        <v>0</v>
      </c>
      <c r="H84" s="10">
        <f t="shared" si="5"/>
        <v>-23600.32</v>
      </c>
      <c r="I84" s="19">
        <v>0</v>
      </c>
      <c r="J84" s="19">
        <v>0</v>
      </c>
    </row>
    <row r="85" spans="1:10" ht="75" x14ac:dyDescent="0.25">
      <c r="A85" s="9" t="s">
        <v>130</v>
      </c>
      <c r="B85" s="9" t="s">
        <v>131</v>
      </c>
      <c r="C85" s="13">
        <v>0</v>
      </c>
      <c r="D85" s="13">
        <v>172500</v>
      </c>
      <c r="E85" s="10">
        <v>0</v>
      </c>
      <c r="F85" s="10">
        <v>15000</v>
      </c>
      <c r="G85" s="10">
        <f t="shared" si="4"/>
        <v>0</v>
      </c>
      <c r="H85" s="10">
        <f t="shared" si="5"/>
        <v>-157500</v>
      </c>
      <c r="I85" s="19">
        <v>0</v>
      </c>
      <c r="J85" s="19">
        <v>0</v>
      </c>
    </row>
    <row r="86" spans="1:10" ht="75" x14ac:dyDescent="0.25">
      <c r="A86" s="9" t="s">
        <v>132</v>
      </c>
      <c r="B86" s="9" t="s">
        <v>133</v>
      </c>
      <c r="C86" s="13">
        <v>0</v>
      </c>
      <c r="D86" s="13">
        <v>115000</v>
      </c>
      <c r="E86" s="10">
        <v>0</v>
      </c>
      <c r="F86" s="10">
        <v>1148000</v>
      </c>
      <c r="G86" s="10">
        <f t="shared" si="4"/>
        <v>0</v>
      </c>
      <c r="H86" s="10">
        <f t="shared" si="5"/>
        <v>1033000</v>
      </c>
      <c r="I86" s="19">
        <v>0</v>
      </c>
      <c r="J86" s="19">
        <v>0</v>
      </c>
    </row>
    <row r="87" spans="1:10" ht="45" x14ac:dyDescent="0.25">
      <c r="A87" s="9" t="s">
        <v>134</v>
      </c>
      <c r="B87" s="9" t="s">
        <v>135</v>
      </c>
      <c r="C87" s="13">
        <v>65000</v>
      </c>
      <c r="D87" s="13">
        <v>20000</v>
      </c>
      <c r="E87" s="10">
        <f>E88</f>
        <v>90000</v>
      </c>
      <c r="F87" s="10">
        <f>F88</f>
        <v>0</v>
      </c>
      <c r="G87" s="10">
        <f t="shared" si="4"/>
        <v>25000</v>
      </c>
      <c r="H87" s="10">
        <f t="shared" si="5"/>
        <v>-20000</v>
      </c>
      <c r="I87" s="19">
        <f t="shared" si="6"/>
        <v>30.76923076923077</v>
      </c>
      <c r="J87" s="19">
        <f t="shared" si="7"/>
        <v>0</v>
      </c>
    </row>
    <row r="88" spans="1:10" ht="45" x14ac:dyDescent="0.25">
      <c r="A88" s="9" t="s">
        <v>136</v>
      </c>
      <c r="B88" s="9" t="s">
        <v>137</v>
      </c>
      <c r="C88" s="13">
        <v>65000</v>
      </c>
      <c r="D88" s="13">
        <v>20000</v>
      </c>
      <c r="E88" s="10">
        <v>90000</v>
      </c>
      <c r="F88" s="10">
        <v>0</v>
      </c>
      <c r="G88" s="10">
        <f t="shared" si="4"/>
        <v>25000</v>
      </c>
      <c r="H88" s="10">
        <f t="shared" si="5"/>
        <v>-20000</v>
      </c>
      <c r="I88" s="19">
        <f t="shared" si="6"/>
        <v>30.76923076923077</v>
      </c>
      <c r="J88" s="19">
        <f t="shared" si="7"/>
        <v>0</v>
      </c>
    </row>
    <row r="89" spans="1:10" ht="90" x14ac:dyDescent="0.25">
      <c r="A89" s="9" t="s">
        <v>138</v>
      </c>
      <c r="B89" s="9" t="s">
        <v>139</v>
      </c>
      <c r="C89" s="13">
        <v>18051000</v>
      </c>
      <c r="D89" s="13">
        <v>1593329.02</v>
      </c>
      <c r="E89" s="10">
        <v>0</v>
      </c>
      <c r="F89" s="10">
        <f>F92+F90+F94+F98</f>
        <v>2466575.3200000003</v>
      </c>
      <c r="G89" s="10">
        <f t="shared" si="4"/>
        <v>-18051000</v>
      </c>
      <c r="H89" s="10">
        <f t="shared" si="5"/>
        <v>873246.30000000028</v>
      </c>
      <c r="I89" s="19">
        <f t="shared" si="6"/>
        <v>8.8268185696083314</v>
      </c>
      <c r="J89" s="19">
        <v>0</v>
      </c>
    </row>
    <row r="90" spans="1:10" ht="45" x14ac:dyDescent="0.25">
      <c r="A90" s="9" t="s">
        <v>140</v>
      </c>
      <c r="B90" s="9" t="s">
        <v>141</v>
      </c>
      <c r="C90" s="13">
        <v>0</v>
      </c>
      <c r="D90" s="13">
        <v>134000</v>
      </c>
      <c r="E90" s="10">
        <v>0</v>
      </c>
      <c r="F90" s="10">
        <v>0</v>
      </c>
      <c r="G90" s="10">
        <f t="shared" si="4"/>
        <v>0</v>
      </c>
      <c r="H90" s="10">
        <f t="shared" si="5"/>
        <v>-134000</v>
      </c>
      <c r="I90" s="19">
        <v>0</v>
      </c>
      <c r="J90" s="19">
        <v>0</v>
      </c>
    </row>
    <row r="91" spans="1:10" ht="60" x14ac:dyDescent="0.25">
      <c r="A91" s="9" t="s">
        <v>142</v>
      </c>
      <c r="B91" s="9" t="s">
        <v>143</v>
      </c>
      <c r="C91" s="13">
        <v>0</v>
      </c>
      <c r="D91" s="13">
        <v>134000</v>
      </c>
      <c r="E91" s="10">
        <v>0</v>
      </c>
      <c r="F91" s="10">
        <v>0</v>
      </c>
      <c r="G91" s="10">
        <f t="shared" si="4"/>
        <v>0</v>
      </c>
      <c r="H91" s="10">
        <f t="shared" si="5"/>
        <v>-134000</v>
      </c>
      <c r="I91" s="19">
        <v>0</v>
      </c>
      <c r="J91" s="19">
        <v>0</v>
      </c>
    </row>
    <row r="92" spans="1:10" ht="30" x14ac:dyDescent="0.25">
      <c r="A92" s="9" t="s">
        <v>239</v>
      </c>
      <c r="B92" s="9" t="s">
        <v>240</v>
      </c>
      <c r="C92" s="13">
        <v>0</v>
      </c>
      <c r="D92" s="13">
        <v>0</v>
      </c>
      <c r="E92" s="10">
        <v>0</v>
      </c>
      <c r="F92" s="10">
        <f>F93</f>
        <v>470822.84</v>
      </c>
      <c r="G92" s="10">
        <f t="shared" si="4"/>
        <v>0</v>
      </c>
      <c r="H92" s="10">
        <f t="shared" si="5"/>
        <v>470822.84</v>
      </c>
      <c r="I92" s="19">
        <v>0</v>
      </c>
      <c r="J92" s="19">
        <v>0</v>
      </c>
    </row>
    <row r="93" spans="1:10" ht="75" x14ac:dyDescent="0.25">
      <c r="A93" s="9" t="s">
        <v>241</v>
      </c>
      <c r="B93" s="9" t="s">
        <v>242</v>
      </c>
      <c r="C93" s="13">
        <v>0</v>
      </c>
      <c r="D93" s="13">
        <v>0</v>
      </c>
      <c r="E93" s="10">
        <v>0</v>
      </c>
      <c r="F93" s="10">
        <v>470822.84</v>
      </c>
      <c r="G93" s="10">
        <f t="shared" si="4"/>
        <v>0</v>
      </c>
      <c r="H93" s="10">
        <f t="shared" si="5"/>
        <v>470822.84</v>
      </c>
      <c r="I93" s="19">
        <v>0</v>
      </c>
      <c r="J93" s="19">
        <v>0</v>
      </c>
    </row>
    <row r="94" spans="1:10" ht="135" x14ac:dyDescent="0.25">
      <c r="A94" s="9" t="s">
        <v>144</v>
      </c>
      <c r="B94" s="9" t="s">
        <v>145</v>
      </c>
      <c r="C94" s="13">
        <v>7162000</v>
      </c>
      <c r="D94" s="13">
        <v>355670.66</v>
      </c>
      <c r="E94" s="10">
        <v>0</v>
      </c>
      <c r="F94" s="10">
        <f>F96+F97+F95</f>
        <v>363052.48</v>
      </c>
      <c r="G94" s="10">
        <f t="shared" si="4"/>
        <v>-7162000</v>
      </c>
      <c r="H94" s="10">
        <f t="shared" si="5"/>
        <v>7381.820000000007</v>
      </c>
      <c r="I94" s="19">
        <f t="shared" si="6"/>
        <v>4.9660801452108352</v>
      </c>
      <c r="J94" s="19">
        <v>0</v>
      </c>
    </row>
    <row r="95" spans="1:10" ht="30" x14ac:dyDescent="0.25">
      <c r="A95" s="9" t="s">
        <v>247</v>
      </c>
      <c r="B95" s="9" t="s">
        <v>248</v>
      </c>
      <c r="C95" s="13"/>
      <c r="D95" s="13"/>
      <c r="E95" s="10"/>
      <c r="F95" s="10">
        <v>4500</v>
      </c>
      <c r="G95" s="10">
        <f t="shared" si="4"/>
        <v>0</v>
      </c>
      <c r="H95" s="10">
        <f t="shared" si="5"/>
        <v>4500</v>
      </c>
      <c r="I95" s="19">
        <v>0</v>
      </c>
      <c r="J95" s="19">
        <v>0</v>
      </c>
    </row>
    <row r="96" spans="1:10" ht="45" x14ac:dyDescent="0.25">
      <c r="A96" s="9" t="s">
        <v>146</v>
      </c>
      <c r="B96" s="9" t="s">
        <v>147</v>
      </c>
      <c r="C96" s="13">
        <v>0</v>
      </c>
      <c r="D96" s="13">
        <v>223000</v>
      </c>
      <c r="E96" s="10">
        <v>0</v>
      </c>
      <c r="F96" s="10">
        <v>67772.479999999996</v>
      </c>
      <c r="G96" s="10">
        <f t="shared" si="4"/>
        <v>0</v>
      </c>
      <c r="H96" s="10">
        <f t="shared" si="5"/>
        <v>-155227.52000000002</v>
      </c>
      <c r="I96" s="19">
        <v>0</v>
      </c>
      <c r="J96" s="19">
        <v>0</v>
      </c>
    </row>
    <row r="97" spans="1:10" ht="30" x14ac:dyDescent="0.25">
      <c r="A97" s="9" t="s">
        <v>148</v>
      </c>
      <c r="B97" s="9" t="s">
        <v>149</v>
      </c>
      <c r="C97" s="13">
        <v>7162000</v>
      </c>
      <c r="D97" s="13">
        <v>132670.66</v>
      </c>
      <c r="E97" s="10">
        <v>0</v>
      </c>
      <c r="F97" s="10">
        <v>290780</v>
      </c>
      <c r="G97" s="10">
        <f t="shared" si="4"/>
        <v>-7162000</v>
      </c>
      <c r="H97" s="10">
        <f t="shared" si="5"/>
        <v>158109.34</v>
      </c>
      <c r="I97" s="19">
        <f t="shared" si="6"/>
        <v>1.8524247416922648</v>
      </c>
      <c r="J97" s="19">
        <v>0</v>
      </c>
    </row>
    <row r="98" spans="1:10" ht="75" x14ac:dyDescent="0.25">
      <c r="A98" s="9" t="s">
        <v>150</v>
      </c>
      <c r="B98" s="9" t="s">
        <v>151</v>
      </c>
      <c r="C98" s="13">
        <v>10889000</v>
      </c>
      <c r="D98" s="13">
        <v>1103658.3600000001</v>
      </c>
      <c r="E98" s="10">
        <v>10244000</v>
      </c>
      <c r="F98" s="10">
        <v>1632700</v>
      </c>
      <c r="G98" s="10">
        <f t="shared" si="4"/>
        <v>-645000</v>
      </c>
      <c r="H98" s="10">
        <f t="shared" si="5"/>
        <v>529041.6399999999</v>
      </c>
      <c r="I98" s="19">
        <f t="shared" si="6"/>
        <v>10.135534576177795</v>
      </c>
      <c r="J98" s="19">
        <f t="shared" si="7"/>
        <v>15.938110113237016</v>
      </c>
    </row>
    <row r="99" spans="1:10" ht="60" x14ac:dyDescent="0.25">
      <c r="A99" s="9" t="s">
        <v>152</v>
      </c>
      <c r="B99" s="9" t="s">
        <v>153</v>
      </c>
      <c r="C99" s="13">
        <v>0</v>
      </c>
      <c r="D99" s="13">
        <v>10000</v>
      </c>
      <c r="E99" s="10">
        <v>0</v>
      </c>
      <c r="F99" s="10">
        <v>0</v>
      </c>
      <c r="G99" s="10">
        <f t="shared" si="4"/>
        <v>0</v>
      </c>
      <c r="H99" s="10">
        <f t="shared" si="5"/>
        <v>-10000</v>
      </c>
      <c r="I99" s="19">
        <v>0</v>
      </c>
      <c r="J99" s="19">
        <v>0</v>
      </c>
    </row>
    <row r="100" spans="1:10" ht="30" x14ac:dyDescent="0.25">
      <c r="A100" s="9" t="s">
        <v>154</v>
      </c>
      <c r="B100" s="9" t="s">
        <v>155</v>
      </c>
      <c r="C100" s="13">
        <v>3911000</v>
      </c>
      <c r="D100" s="13">
        <v>918420.58</v>
      </c>
      <c r="E100" s="10">
        <v>0</v>
      </c>
      <c r="F100" s="10">
        <v>80022.11</v>
      </c>
      <c r="G100" s="10">
        <f t="shared" si="4"/>
        <v>-3911000</v>
      </c>
      <c r="H100" s="10">
        <f t="shared" si="5"/>
        <v>-838398.47</v>
      </c>
      <c r="I100" s="19">
        <f t="shared" si="6"/>
        <v>23.483011506008694</v>
      </c>
      <c r="J100" s="19">
        <v>0</v>
      </c>
    </row>
    <row r="101" spans="1:10" ht="75" x14ac:dyDescent="0.25">
      <c r="A101" s="9" t="s">
        <v>156</v>
      </c>
      <c r="B101" s="9" t="s">
        <v>157</v>
      </c>
      <c r="C101" s="13">
        <v>0</v>
      </c>
      <c r="D101" s="13">
        <v>190000</v>
      </c>
      <c r="E101" s="10">
        <v>0</v>
      </c>
      <c r="F101" s="10">
        <f>F102</f>
        <v>2160901.6</v>
      </c>
      <c r="G101" s="10">
        <f t="shared" si="4"/>
        <v>0</v>
      </c>
      <c r="H101" s="10">
        <f t="shared" si="5"/>
        <v>1970901.6</v>
      </c>
      <c r="I101" s="19">
        <v>0</v>
      </c>
      <c r="J101" s="19">
        <v>0</v>
      </c>
    </row>
    <row r="102" spans="1:10" ht="90" x14ac:dyDescent="0.25">
      <c r="A102" s="9" t="s">
        <v>158</v>
      </c>
      <c r="B102" s="9" t="s">
        <v>159</v>
      </c>
      <c r="C102" s="13">
        <v>0</v>
      </c>
      <c r="D102" s="13">
        <v>190000</v>
      </c>
      <c r="E102" s="10">
        <v>0</v>
      </c>
      <c r="F102" s="10">
        <v>2160901.6</v>
      </c>
      <c r="G102" s="10">
        <f t="shared" si="4"/>
        <v>0</v>
      </c>
      <c r="H102" s="10">
        <f t="shared" si="5"/>
        <v>1970901.6</v>
      </c>
      <c r="I102" s="19">
        <v>0</v>
      </c>
      <c r="J102" s="19">
        <v>0</v>
      </c>
    </row>
    <row r="103" spans="1:10" ht="45" x14ac:dyDescent="0.25">
      <c r="A103" s="9" t="s">
        <v>249</v>
      </c>
      <c r="B103" s="9" t="s">
        <v>250</v>
      </c>
      <c r="C103" s="13">
        <v>0</v>
      </c>
      <c r="D103" s="13">
        <v>0</v>
      </c>
      <c r="E103" s="10">
        <v>0</v>
      </c>
      <c r="F103" s="10">
        <v>100000</v>
      </c>
      <c r="G103" s="10">
        <f t="shared" si="4"/>
        <v>0</v>
      </c>
      <c r="H103" s="10">
        <f t="shared" si="5"/>
        <v>100000</v>
      </c>
      <c r="I103" s="19">
        <v>0</v>
      </c>
      <c r="J103" s="19">
        <v>0</v>
      </c>
    </row>
    <row r="104" spans="1:10" ht="75" x14ac:dyDescent="0.25">
      <c r="A104" s="9" t="s">
        <v>160</v>
      </c>
      <c r="B104" s="9" t="s">
        <v>161</v>
      </c>
      <c r="C104" s="13">
        <v>3766000</v>
      </c>
      <c r="D104" s="13">
        <v>394703.65</v>
      </c>
      <c r="E104" s="10">
        <v>0</v>
      </c>
      <c r="F104" s="10">
        <v>520670.43</v>
      </c>
      <c r="G104" s="10">
        <f t="shared" si="4"/>
        <v>-3766000</v>
      </c>
      <c r="H104" s="10">
        <f t="shared" si="5"/>
        <v>125966.77999999997</v>
      </c>
      <c r="I104" s="19">
        <f t="shared" si="6"/>
        <v>10.480712958045672</v>
      </c>
      <c r="J104" s="19">
        <v>0</v>
      </c>
    </row>
    <row r="105" spans="1:10" ht="30" x14ac:dyDescent="0.25">
      <c r="A105" s="9" t="s">
        <v>162</v>
      </c>
      <c r="B105" s="9" t="s">
        <v>163</v>
      </c>
      <c r="C105" s="13">
        <v>30293000</v>
      </c>
      <c r="D105" s="13">
        <v>4219663.62</v>
      </c>
      <c r="E105" s="10">
        <f>E106</f>
        <v>15504000</v>
      </c>
      <c r="F105" s="10">
        <f>F106</f>
        <v>1400143.32</v>
      </c>
      <c r="G105" s="10">
        <f t="shared" si="4"/>
        <v>-14789000</v>
      </c>
      <c r="H105" s="10">
        <f t="shared" si="5"/>
        <v>-2819520.3</v>
      </c>
      <c r="I105" s="19">
        <f t="shared" si="6"/>
        <v>13.929500610702142</v>
      </c>
      <c r="J105" s="19">
        <f t="shared" si="7"/>
        <v>9.0308521671826618</v>
      </c>
    </row>
    <row r="106" spans="1:10" ht="45" x14ac:dyDescent="0.25">
      <c r="A106" s="9" t="s">
        <v>164</v>
      </c>
      <c r="B106" s="9" t="s">
        <v>165</v>
      </c>
      <c r="C106" s="13">
        <v>30293000</v>
      </c>
      <c r="D106" s="13">
        <v>4219663.62</v>
      </c>
      <c r="E106" s="10">
        <v>15504000</v>
      </c>
      <c r="F106" s="10">
        <v>1400143.32</v>
      </c>
      <c r="G106" s="10">
        <f t="shared" si="4"/>
        <v>-14789000</v>
      </c>
      <c r="H106" s="10">
        <f t="shared" si="5"/>
        <v>-2819520.3</v>
      </c>
      <c r="I106" s="19">
        <f t="shared" si="6"/>
        <v>13.929500610702142</v>
      </c>
      <c r="J106" s="19">
        <f t="shared" si="7"/>
        <v>9.0308521671826618</v>
      </c>
    </row>
    <row r="107" spans="1:10" x14ac:dyDescent="0.25">
      <c r="A107" s="9" t="s">
        <v>166</v>
      </c>
      <c r="B107" s="9" t="s">
        <v>167</v>
      </c>
      <c r="C107" s="13">
        <v>64699000</v>
      </c>
      <c r="D107" s="13">
        <v>22833603.760000002</v>
      </c>
      <c r="E107" s="10">
        <f>E110</f>
        <v>64816000</v>
      </c>
      <c r="F107" s="10">
        <f>F108+F110</f>
        <v>16750188.019999998</v>
      </c>
      <c r="G107" s="10">
        <f t="shared" si="4"/>
        <v>117000</v>
      </c>
      <c r="H107" s="10">
        <f t="shared" si="5"/>
        <v>-6083415.7400000039</v>
      </c>
      <c r="I107" s="19">
        <f t="shared" si="6"/>
        <v>35.29205051082706</v>
      </c>
      <c r="J107" s="19">
        <f t="shared" si="7"/>
        <v>25.84267467909158</v>
      </c>
    </row>
    <row r="108" spans="1:10" x14ac:dyDescent="0.25">
      <c r="A108" s="9" t="s">
        <v>168</v>
      </c>
      <c r="B108" s="9" t="s">
        <v>169</v>
      </c>
      <c r="C108" s="13">
        <v>0</v>
      </c>
      <c r="D108" s="13">
        <v>-17870.29</v>
      </c>
      <c r="E108" s="10">
        <v>0</v>
      </c>
      <c r="F108" s="10">
        <f>F109</f>
        <v>-146199.56</v>
      </c>
      <c r="G108" s="10">
        <f t="shared" si="4"/>
        <v>0</v>
      </c>
      <c r="H108" s="10">
        <f t="shared" si="5"/>
        <v>-128329.26999999999</v>
      </c>
      <c r="I108" s="19">
        <v>0</v>
      </c>
      <c r="J108" s="19">
        <v>0</v>
      </c>
    </row>
    <row r="109" spans="1:10" ht="30" x14ac:dyDescent="0.25">
      <c r="A109" s="9" t="s">
        <v>170</v>
      </c>
      <c r="B109" s="9" t="s">
        <v>171</v>
      </c>
      <c r="C109" s="13">
        <v>0</v>
      </c>
      <c r="D109" s="13">
        <v>-17870.29</v>
      </c>
      <c r="E109" s="10">
        <v>0</v>
      </c>
      <c r="F109" s="10">
        <v>-146199.56</v>
      </c>
      <c r="G109" s="10">
        <f t="shared" si="4"/>
        <v>0</v>
      </c>
      <c r="H109" s="10">
        <f t="shared" si="5"/>
        <v>-128329.26999999999</v>
      </c>
      <c r="I109" s="19">
        <v>0</v>
      </c>
      <c r="J109" s="19">
        <v>0</v>
      </c>
    </row>
    <row r="110" spans="1:10" x14ac:dyDescent="0.25">
      <c r="A110" s="9" t="s">
        <v>172</v>
      </c>
      <c r="B110" s="9" t="s">
        <v>173</v>
      </c>
      <c r="C110" s="13">
        <v>64699000</v>
      </c>
      <c r="D110" s="13">
        <v>22851474.050000001</v>
      </c>
      <c r="E110" s="10">
        <f>E111</f>
        <v>64816000</v>
      </c>
      <c r="F110" s="10">
        <f>F111</f>
        <v>16896387.579999998</v>
      </c>
      <c r="G110" s="10">
        <f t="shared" si="4"/>
        <v>117000</v>
      </c>
      <c r="H110" s="10">
        <f t="shared" si="5"/>
        <v>-5955086.4700000025</v>
      </c>
      <c r="I110" s="19">
        <f t="shared" si="6"/>
        <v>35.319671169569851</v>
      </c>
      <c r="J110" s="19">
        <f t="shared" si="7"/>
        <v>26.068235589977778</v>
      </c>
    </row>
    <row r="111" spans="1:10" ht="30" x14ac:dyDescent="0.25">
      <c r="A111" s="9" t="s">
        <v>174</v>
      </c>
      <c r="B111" s="9" t="s">
        <v>175</v>
      </c>
      <c r="C111" s="13">
        <v>64699000</v>
      </c>
      <c r="D111" s="13">
        <v>22851474.050000001</v>
      </c>
      <c r="E111" s="10">
        <v>64816000</v>
      </c>
      <c r="F111" s="10">
        <v>16896387.579999998</v>
      </c>
      <c r="G111" s="10">
        <f t="shared" si="4"/>
        <v>117000</v>
      </c>
      <c r="H111" s="10">
        <f t="shared" si="5"/>
        <v>-5955086.4700000025</v>
      </c>
      <c r="I111" s="19">
        <f t="shared" si="6"/>
        <v>35.319671169569851</v>
      </c>
      <c r="J111" s="19">
        <f t="shared" si="7"/>
        <v>26.068235589977778</v>
      </c>
    </row>
    <row r="112" spans="1:10" x14ac:dyDescent="0.25">
      <c r="A112" s="9" t="s">
        <v>176</v>
      </c>
      <c r="B112" s="9" t="s">
        <v>177</v>
      </c>
      <c r="C112" s="13">
        <v>7021389963.1599998</v>
      </c>
      <c r="D112" s="13">
        <v>1298700236.24</v>
      </c>
      <c r="E112" s="10">
        <f>E113+E129+E131+E134+E138</f>
        <v>7442893527</v>
      </c>
      <c r="F112" s="10">
        <f>F113+F129+F131+F134+F138</f>
        <v>1605397226.5900002</v>
      </c>
      <c r="G112" s="10">
        <f t="shared" si="4"/>
        <v>421503563.84000015</v>
      </c>
      <c r="H112" s="10">
        <f t="shared" si="5"/>
        <v>306696990.35000014</v>
      </c>
      <c r="I112" s="19">
        <f t="shared" si="6"/>
        <v>18.496341081382063</v>
      </c>
      <c r="J112" s="19">
        <f t="shared" si="7"/>
        <v>21.569530999821865</v>
      </c>
    </row>
    <row r="113" spans="1:10" ht="45" x14ac:dyDescent="0.25">
      <c r="A113" s="9" t="s">
        <v>178</v>
      </c>
      <c r="B113" s="9" t="s">
        <v>179</v>
      </c>
      <c r="C113" s="13">
        <v>6130234308.5200005</v>
      </c>
      <c r="D113" s="13">
        <v>1177138122.8800001</v>
      </c>
      <c r="E113" s="10">
        <f>E114+E119+E126</f>
        <v>7328596027</v>
      </c>
      <c r="F113" s="10">
        <f>F114+F119+F126</f>
        <v>1514491039.4100001</v>
      </c>
      <c r="G113" s="10">
        <f t="shared" si="4"/>
        <v>1198361718.4799995</v>
      </c>
      <c r="H113" s="10">
        <f t="shared" si="5"/>
        <v>337352916.52999997</v>
      </c>
      <c r="I113" s="19">
        <f t="shared" si="6"/>
        <v>19.20217178720192</v>
      </c>
      <c r="J113" s="19">
        <f t="shared" si="7"/>
        <v>20.665500374564445</v>
      </c>
    </row>
    <row r="114" spans="1:10" ht="30" x14ac:dyDescent="0.25">
      <c r="A114" s="9" t="s">
        <v>180</v>
      </c>
      <c r="B114" s="9" t="s">
        <v>181</v>
      </c>
      <c r="C114" s="13">
        <v>267123090</v>
      </c>
      <c r="D114" s="13">
        <v>0</v>
      </c>
      <c r="E114" s="10">
        <f>E116+E118+E115+E117</f>
        <v>988631320</v>
      </c>
      <c r="F114" s="10">
        <f>F115+F116+F117+F118</f>
        <v>10979000</v>
      </c>
      <c r="G114" s="10">
        <f t="shared" si="4"/>
        <v>721508230</v>
      </c>
      <c r="H114" s="10">
        <f t="shared" si="5"/>
        <v>10979000</v>
      </c>
      <c r="I114" s="19">
        <f t="shared" si="6"/>
        <v>0</v>
      </c>
      <c r="J114" s="19">
        <f t="shared" si="7"/>
        <v>1.1105252056954862</v>
      </c>
    </row>
    <row r="115" spans="1:10" ht="50.25" customHeight="1" x14ac:dyDescent="0.25">
      <c r="A115" s="9" t="s">
        <v>244</v>
      </c>
      <c r="B115" s="9" t="s">
        <v>243</v>
      </c>
      <c r="C115" s="13">
        <v>0</v>
      </c>
      <c r="D115" s="13">
        <v>0</v>
      </c>
      <c r="E115" s="10">
        <v>370000000</v>
      </c>
      <c r="F115" s="10">
        <v>0</v>
      </c>
      <c r="G115" s="10">
        <f t="shared" si="4"/>
        <v>370000000</v>
      </c>
      <c r="H115" s="10">
        <f t="shared" si="5"/>
        <v>0</v>
      </c>
      <c r="I115" s="19">
        <v>0</v>
      </c>
      <c r="J115" s="19">
        <f t="shared" si="7"/>
        <v>0</v>
      </c>
    </row>
    <row r="116" spans="1:10" ht="45" x14ac:dyDescent="0.25">
      <c r="A116" s="9" t="s">
        <v>182</v>
      </c>
      <c r="B116" s="9" t="s">
        <v>183</v>
      </c>
      <c r="C116" s="13">
        <v>216900000</v>
      </c>
      <c r="D116" s="13">
        <v>0</v>
      </c>
      <c r="E116" s="10">
        <v>59879500</v>
      </c>
      <c r="F116" s="10">
        <v>0</v>
      </c>
      <c r="G116" s="10">
        <f t="shared" si="4"/>
        <v>-157020500</v>
      </c>
      <c r="H116" s="10">
        <f t="shared" si="5"/>
        <v>0</v>
      </c>
      <c r="I116" s="19">
        <f t="shared" si="6"/>
        <v>0</v>
      </c>
      <c r="J116" s="19">
        <f t="shared" si="7"/>
        <v>0</v>
      </c>
    </row>
    <row r="117" spans="1:10" ht="105" x14ac:dyDescent="0.25">
      <c r="A117" s="9" t="s">
        <v>246</v>
      </c>
      <c r="B117" s="9" t="s">
        <v>245</v>
      </c>
      <c r="C117" s="13">
        <v>0</v>
      </c>
      <c r="D117" s="13">
        <v>0</v>
      </c>
      <c r="E117" s="10">
        <v>5243000</v>
      </c>
      <c r="F117" s="10">
        <v>0</v>
      </c>
      <c r="G117" s="10">
        <f t="shared" si="4"/>
        <v>5243000</v>
      </c>
      <c r="H117" s="10">
        <f t="shared" si="5"/>
        <v>0</v>
      </c>
      <c r="I117" s="19">
        <v>0</v>
      </c>
      <c r="J117" s="19">
        <f t="shared" si="7"/>
        <v>0</v>
      </c>
    </row>
    <row r="118" spans="1:10" x14ac:dyDescent="0.25">
      <c r="A118" s="9" t="s">
        <v>184</v>
      </c>
      <c r="B118" s="9" t="s">
        <v>185</v>
      </c>
      <c r="C118" s="13">
        <v>50223090</v>
      </c>
      <c r="D118" s="13">
        <v>0</v>
      </c>
      <c r="E118" s="10">
        <v>553508820</v>
      </c>
      <c r="F118" s="10">
        <v>10979000</v>
      </c>
      <c r="G118" s="10">
        <f t="shared" si="4"/>
        <v>503285730</v>
      </c>
      <c r="H118" s="10">
        <f t="shared" si="5"/>
        <v>10979000</v>
      </c>
      <c r="I118" s="19">
        <f t="shared" si="6"/>
        <v>0</v>
      </c>
      <c r="J118" s="19">
        <f t="shared" si="7"/>
        <v>1.9835275614939614</v>
      </c>
    </row>
    <row r="119" spans="1:10" ht="30" x14ac:dyDescent="0.25">
      <c r="A119" s="9" t="s">
        <v>186</v>
      </c>
      <c r="B119" s="9" t="s">
        <v>187</v>
      </c>
      <c r="C119" s="13">
        <v>4381043000</v>
      </c>
      <c r="D119" s="13">
        <v>1061915710.9299999</v>
      </c>
      <c r="E119" s="10">
        <f>E120+E121+E122+E123+E124+E125</f>
        <v>4846338000</v>
      </c>
      <c r="F119" s="10">
        <f>F120+F121+F122+F123+F124+F125</f>
        <v>1161301079.6800001</v>
      </c>
      <c r="G119" s="10">
        <f t="shared" si="4"/>
        <v>465295000</v>
      </c>
      <c r="H119" s="10">
        <f t="shared" si="5"/>
        <v>99385368.750000119</v>
      </c>
      <c r="I119" s="19">
        <f t="shared" si="6"/>
        <v>24.238878982242355</v>
      </c>
      <c r="J119" s="19">
        <f t="shared" si="7"/>
        <v>23.962445039532941</v>
      </c>
    </row>
    <row r="120" spans="1:10" ht="45" x14ac:dyDescent="0.25">
      <c r="A120" s="9" t="s">
        <v>188</v>
      </c>
      <c r="B120" s="9" t="s">
        <v>189</v>
      </c>
      <c r="C120" s="13">
        <v>74267000</v>
      </c>
      <c r="D120" s="13">
        <v>17441164.079999998</v>
      </c>
      <c r="E120" s="10">
        <v>71700000</v>
      </c>
      <c r="F120" s="10">
        <v>15892203</v>
      </c>
      <c r="G120" s="10">
        <f t="shared" si="4"/>
        <v>-2567000</v>
      </c>
      <c r="H120" s="10">
        <f t="shared" si="5"/>
        <v>-1548961.0799999982</v>
      </c>
      <c r="I120" s="19">
        <f t="shared" si="6"/>
        <v>23.48440637160515</v>
      </c>
      <c r="J120" s="19">
        <f t="shared" si="7"/>
        <v>22.164857740585774</v>
      </c>
    </row>
    <row r="121" spans="1:10" ht="45" x14ac:dyDescent="0.25">
      <c r="A121" s="9" t="s">
        <v>190</v>
      </c>
      <c r="B121" s="9" t="s">
        <v>191</v>
      </c>
      <c r="C121" s="13">
        <v>202636000</v>
      </c>
      <c r="D121" s="13">
        <v>58579654.210000001</v>
      </c>
      <c r="E121" s="10">
        <v>234189000</v>
      </c>
      <c r="F121" s="10">
        <v>59065118.75</v>
      </c>
      <c r="G121" s="10">
        <f t="shared" si="4"/>
        <v>31553000</v>
      </c>
      <c r="H121" s="10">
        <f t="shared" si="5"/>
        <v>485464.53999999911</v>
      </c>
      <c r="I121" s="19">
        <f t="shared" si="6"/>
        <v>28.908809002349038</v>
      </c>
      <c r="J121" s="19">
        <f t="shared" si="7"/>
        <v>25.221132824342732</v>
      </c>
    </row>
    <row r="122" spans="1:10" ht="90" x14ac:dyDescent="0.25">
      <c r="A122" s="9" t="s">
        <v>192</v>
      </c>
      <c r="B122" s="9" t="s">
        <v>193</v>
      </c>
      <c r="C122" s="13">
        <v>105565000</v>
      </c>
      <c r="D122" s="13">
        <v>19479624.5</v>
      </c>
      <c r="E122" s="10">
        <v>120141000</v>
      </c>
      <c r="F122" s="10">
        <v>30341415.079999998</v>
      </c>
      <c r="G122" s="10">
        <f t="shared" si="4"/>
        <v>14576000</v>
      </c>
      <c r="H122" s="10">
        <f t="shared" si="5"/>
        <v>10861790.579999998</v>
      </c>
      <c r="I122" s="19">
        <f t="shared" si="6"/>
        <v>18.452730071519916</v>
      </c>
      <c r="J122" s="19">
        <f t="shared" si="7"/>
        <v>25.254838131861728</v>
      </c>
    </row>
    <row r="123" spans="1:10" ht="75" x14ac:dyDescent="0.25">
      <c r="A123" s="9" t="s">
        <v>194</v>
      </c>
      <c r="B123" s="9" t="s">
        <v>195</v>
      </c>
      <c r="C123" s="13">
        <v>42124000</v>
      </c>
      <c r="D123" s="13">
        <v>0</v>
      </c>
      <c r="E123" s="10">
        <v>49078000</v>
      </c>
      <c r="F123" s="10">
        <v>0</v>
      </c>
      <c r="G123" s="10">
        <f t="shared" si="4"/>
        <v>6954000</v>
      </c>
      <c r="H123" s="10">
        <f t="shared" si="5"/>
        <v>0</v>
      </c>
      <c r="I123" s="19">
        <f t="shared" si="6"/>
        <v>0</v>
      </c>
      <c r="J123" s="19">
        <f t="shared" si="7"/>
        <v>0</v>
      </c>
    </row>
    <row r="124" spans="1:10" ht="45" x14ac:dyDescent="0.25">
      <c r="A124" s="9" t="s">
        <v>196</v>
      </c>
      <c r="B124" s="9" t="s">
        <v>197</v>
      </c>
      <c r="C124" s="13">
        <v>32626000</v>
      </c>
      <c r="D124" s="13">
        <v>32625027.5</v>
      </c>
      <c r="E124" s="10">
        <v>5293000</v>
      </c>
      <c r="F124" s="10">
        <v>5292634.8499999996</v>
      </c>
      <c r="G124" s="10">
        <f t="shared" si="4"/>
        <v>-27333000</v>
      </c>
      <c r="H124" s="10">
        <f t="shared" si="5"/>
        <v>-27332392.649999999</v>
      </c>
      <c r="I124" s="19">
        <f t="shared" si="6"/>
        <v>99.997019248452148</v>
      </c>
      <c r="J124" s="19">
        <f t="shared" si="7"/>
        <v>99.993101265822773</v>
      </c>
    </row>
    <row r="125" spans="1:10" ht="30" x14ac:dyDescent="0.25">
      <c r="A125" s="9" t="s">
        <v>198</v>
      </c>
      <c r="B125" s="9" t="s">
        <v>199</v>
      </c>
      <c r="C125" s="13">
        <v>3923825000</v>
      </c>
      <c r="D125" s="13">
        <v>933790240.63999999</v>
      </c>
      <c r="E125" s="10">
        <v>4365937000</v>
      </c>
      <c r="F125" s="10">
        <v>1050709708</v>
      </c>
      <c r="G125" s="10">
        <f t="shared" si="4"/>
        <v>442112000</v>
      </c>
      <c r="H125" s="10">
        <f t="shared" si="5"/>
        <v>116919467.36000001</v>
      </c>
      <c r="I125" s="19">
        <f t="shared" si="6"/>
        <v>23.797958386013647</v>
      </c>
      <c r="J125" s="19">
        <f t="shared" si="7"/>
        <v>24.066075804575284</v>
      </c>
    </row>
    <row r="126" spans="1:10" x14ac:dyDescent="0.25">
      <c r="A126" s="9" t="s">
        <v>200</v>
      </c>
      <c r="B126" s="9" t="s">
        <v>201</v>
      </c>
      <c r="C126" s="13">
        <v>1482068218.52</v>
      </c>
      <c r="D126" s="13">
        <v>115222411.95</v>
      </c>
      <c r="E126" s="10">
        <f>E127+E128</f>
        <v>1493626707</v>
      </c>
      <c r="F126" s="10">
        <f>F127+F128</f>
        <v>342210959.73000002</v>
      </c>
      <c r="G126" s="10">
        <f t="shared" si="4"/>
        <v>11558488.480000019</v>
      </c>
      <c r="H126" s="10">
        <f t="shared" si="5"/>
        <v>226988547.78000003</v>
      </c>
      <c r="I126" s="19">
        <f t="shared" si="6"/>
        <v>7.7744337615620438</v>
      </c>
      <c r="J126" s="19">
        <f t="shared" si="7"/>
        <v>22.911411407294821</v>
      </c>
    </row>
    <row r="127" spans="1:10" ht="75" x14ac:dyDescent="0.25">
      <c r="A127" s="9" t="s">
        <v>202</v>
      </c>
      <c r="B127" s="9" t="s">
        <v>203</v>
      </c>
      <c r="C127" s="13">
        <v>1227554209.53</v>
      </c>
      <c r="D127" s="13">
        <v>72953151.75</v>
      </c>
      <c r="E127" s="10">
        <v>453816016</v>
      </c>
      <c r="F127" s="10">
        <v>87027986.730000004</v>
      </c>
      <c r="G127" s="10">
        <f t="shared" si="4"/>
        <v>-773738193.52999997</v>
      </c>
      <c r="H127" s="10">
        <f t="shared" si="5"/>
        <v>14074834.980000004</v>
      </c>
      <c r="I127" s="19">
        <f t="shared" si="6"/>
        <v>5.9429678285191132</v>
      </c>
      <c r="J127" s="19">
        <f t="shared" si="7"/>
        <v>19.176931545315934</v>
      </c>
    </row>
    <row r="128" spans="1:10" ht="30" x14ac:dyDescent="0.25">
      <c r="A128" s="9" t="s">
        <v>204</v>
      </c>
      <c r="B128" s="9" t="s">
        <v>205</v>
      </c>
      <c r="C128" s="13">
        <v>254514008.99000001</v>
      </c>
      <c r="D128" s="13">
        <v>42269260.200000003</v>
      </c>
      <c r="E128" s="10">
        <v>1039810691</v>
      </c>
      <c r="F128" s="10">
        <v>255182973</v>
      </c>
      <c r="G128" s="10">
        <f t="shared" si="4"/>
        <v>785296682.00999999</v>
      </c>
      <c r="H128" s="10">
        <f t="shared" si="5"/>
        <v>212913712.80000001</v>
      </c>
      <c r="I128" s="19">
        <f t="shared" si="6"/>
        <v>16.607832459886634</v>
      </c>
      <c r="J128" s="19">
        <f t="shared" si="7"/>
        <v>24.54129152630534</v>
      </c>
    </row>
    <row r="129" spans="1:10" ht="30" x14ac:dyDescent="0.25">
      <c r="A129" s="9" t="s">
        <v>206</v>
      </c>
      <c r="B129" s="9" t="s">
        <v>207</v>
      </c>
      <c r="C129" s="13">
        <v>700000</v>
      </c>
      <c r="D129" s="13">
        <v>0</v>
      </c>
      <c r="E129" s="10">
        <v>0</v>
      </c>
      <c r="F129" s="10">
        <v>0</v>
      </c>
      <c r="G129" s="10">
        <f t="shared" si="4"/>
        <v>-700000</v>
      </c>
      <c r="H129" s="10">
        <f t="shared" si="5"/>
        <v>0</v>
      </c>
      <c r="I129" s="19">
        <f t="shared" si="6"/>
        <v>0</v>
      </c>
      <c r="J129" s="19">
        <v>0</v>
      </c>
    </row>
    <row r="130" spans="1:10" ht="45" x14ac:dyDescent="0.25">
      <c r="A130" s="9" t="s">
        <v>208</v>
      </c>
      <c r="B130" s="9" t="s">
        <v>209</v>
      </c>
      <c r="C130" s="13">
        <v>700000</v>
      </c>
      <c r="D130" s="13">
        <v>0</v>
      </c>
      <c r="E130" s="10">
        <v>0</v>
      </c>
      <c r="F130" s="10">
        <v>0</v>
      </c>
      <c r="G130" s="10">
        <f t="shared" si="4"/>
        <v>-700000</v>
      </c>
      <c r="H130" s="10">
        <f t="shared" si="5"/>
        <v>0</v>
      </c>
      <c r="I130" s="19">
        <f t="shared" si="6"/>
        <v>0</v>
      </c>
      <c r="J130" s="19">
        <v>0</v>
      </c>
    </row>
    <row r="131" spans="1:10" x14ac:dyDescent="0.25">
      <c r="A131" s="9" t="s">
        <v>210</v>
      </c>
      <c r="B131" s="9" t="s">
        <v>211</v>
      </c>
      <c r="C131" s="13">
        <v>946715000</v>
      </c>
      <c r="D131" s="13">
        <v>177821458.72</v>
      </c>
      <c r="E131" s="10">
        <f>E132</f>
        <v>114297500</v>
      </c>
      <c r="F131" s="10">
        <f>F132</f>
        <v>129297500</v>
      </c>
      <c r="G131" s="10">
        <f t="shared" si="4"/>
        <v>-832417500</v>
      </c>
      <c r="H131" s="10">
        <f t="shared" si="5"/>
        <v>-48523958.719999999</v>
      </c>
      <c r="I131" s="19">
        <f t="shared" si="6"/>
        <v>18.782997915951473</v>
      </c>
      <c r="J131" s="19">
        <f t="shared" si="7"/>
        <v>113.12364662394191</v>
      </c>
    </row>
    <row r="132" spans="1:10" x14ac:dyDescent="0.25">
      <c r="A132" s="9" t="s">
        <v>210</v>
      </c>
      <c r="B132" s="9" t="s">
        <v>212</v>
      </c>
      <c r="C132" s="13">
        <v>946715000</v>
      </c>
      <c r="D132" s="13">
        <v>177821458.72</v>
      </c>
      <c r="E132" s="10">
        <f>E133</f>
        <v>114297500</v>
      </c>
      <c r="F132" s="10">
        <f>F133</f>
        <v>129297500</v>
      </c>
      <c r="G132" s="10">
        <f t="shared" si="4"/>
        <v>-832417500</v>
      </c>
      <c r="H132" s="10">
        <f t="shared" si="5"/>
        <v>-48523958.719999999</v>
      </c>
      <c r="I132" s="19">
        <f t="shared" si="6"/>
        <v>18.782997915951473</v>
      </c>
      <c r="J132" s="19">
        <f t="shared" si="7"/>
        <v>113.12364662394191</v>
      </c>
    </row>
    <row r="133" spans="1:10" ht="30" x14ac:dyDescent="0.25">
      <c r="A133" s="9" t="s">
        <v>213</v>
      </c>
      <c r="B133" s="9" t="s">
        <v>214</v>
      </c>
      <c r="C133" s="13">
        <v>946715000</v>
      </c>
      <c r="D133" s="13">
        <v>177821458.72</v>
      </c>
      <c r="E133" s="10">
        <v>114297500</v>
      </c>
      <c r="F133" s="10">
        <v>129297500</v>
      </c>
      <c r="G133" s="10">
        <f t="shared" si="4"/>
        <v>-832417500</v>
      </c>
      <c r="H133" s="10">
        <f t="shared" si="5"/>
        <v>-48523958.719999999</v>
      </c>
      <c r="I133" s="19">
        <f t="shared" si="6"/>
        <v>18.782997915951473</v>
      </c>
      <c r="J133" s="19">
        <f t="shared" si="7"/>
        <v>113.12364662394191</v>
      </c>
    </row>
    <row r="134" spans="1:10" ht="75" x14ac:dyDescent="0.25">
      <c r="A134" s="9" t="s">
        <v>215</v>
      </c>
      <c r="B134" s="9" t="s">
        <v>216</v>
      </c>
      <c r="C134" s="13">
        <v>1087865.51</v>
      </c>
      <c r="D134" s="13">
        <v>1087865.51</v>
      </c>
      <c r="E134" s="10">
        <v>0</v>
      </c>
      <c r="F134" s="10">
        <f>F135+F136</f>
        <v>2023550.55</v>
      </c>
      <c r="G134" s="10">
        <f t="shared" si="4"/>
        <v>-1087865.51</v>
      </c>
      <c r="H134" s="10">
        <f t="shared" si="5"/>
        <v>935685.04</v>
      </c>
      <c r="I134" s="19">
        <f t="shared" si="6"/>
        <v>100</v>
      </c>
      <c r="J134" s="19">
        <v>0</v>
      </c>
    </row>
    <row r="135" spans="1:10" ht="75" x14ac:dyDescent="0.25">
      <c r="A135" s="9" t="s">
        <v>217</v>
      </c>
      <c r="B135" s="9" t="s">
        <v>218</v>
      </c>
      <c r="C135" s="13">
        <v>1087865.51</v>
      </c>
      <c r="D135" s="13">
        <v>1087865.51</v>
      </c>
      <c r="E135" s="10">
        <v>0</v>
      </c>
      <c r="F135" s="10">
        <v>1647267.47</v>
      </c>
      <c r="G135" s="10">
        <f t="shared" si="4"/>
        <v>-1087865.51</v>
      </c>
      <c r="H135" s="10">
        <f t="shared" si="5"/>
        <v>559401.96</v>
      </c>
      <c r="I135" s="19">
        <f t="shared" si="6"/>
        <v>100</v>
      </c>
      <c r="J135" s="19">
        <v>0</v>
      </c>
    </row>
    <row r="136" spans="1:10" ht="45" x14ac:dyDescent="0.25">
      <c r="A136" s="9" t="s">
        <v>253</v>
      </c>
      <c r="B136" s="9" t="s">
        <v>254</v>
      </c>
      <c r="C136" s="13">
        <v>0</v>
      </c>
      <c r="D136" s="13">
        <v>0</v>
      </c>
      <c r="E136" s="10">
        <v>0</v>
      </c>
      <c r="F136" s="10">
        <f>F137</f>
        <v>376283.08</v>
      </c>
      <c r="G136" s="10">
        <f t="shared" si="4"/>
        <v>0</v>
      </c>
      <c r="H136" s="10">
        <f t="shared" si="5"/>
        <v>376283.08</v>
      </c>
      <c r="I136" s="19">
        <v>0</v>
      </c>
      <c r="J136" s="19">
        <v>0</v>
      </c>
    </row>
    <row r="137" spans="1:10" ht="45" x14ac:dyDescent="0.25">
      <c r="A137" s="9" t="s">
        <v>255</v>
      </c>
      <c r="B137" s="9" t="s">
        <v>256</v>
      </c>
      <c r="C137" s="13">
        <v>0</v>
      </c>
      <c r="D137" s="13">
        <v>0</v>
      </c>
      <c r="E137" s="10">
        <v>0</v>
      </c>
      <c r="F137" s="10">
        <v>376283.08</v>
      </c>
      <c r="G137" s="10">
        <f t="shared" si="4"/>
        <v>0</v>
      </c>
      <c r="H137" s="10">
        <f t="shared" si="5"/>
        <v>376283.08</v>
      </c>
      <c r="I137" s="19">
        <v>0</v>
      </c>
      <c r="J137" s="19">
        <v>0</v>
      </c>
    </row>
    <row r="138" spans="1:10" ht="60" x14ac:dyDescent="0.25">
      <c r="A138" s="9" t="s">
        <v>219</v>
      </c>
      <c r="B138" s="9" t="s">
        <v>220</v>
      </c>
      <c r="C138" s="13">
        <v>-57347210.869999997</v>
      </c>
      <c r="D138" s="13">
        <v>-57347210.869999997</v>
      </c>
      <c r="E138" s="10">
        <v>0</v>
      </c>
      <c r="F138" s="10">
        <v>-40414863.369999997</v>
      </c>
      <c r="G138" s="10">
        <f t="shared" ref="G138:G139" si="8">E138-C138</f>
        <v>57347210.869999997</v>
      </c>
      <c r="H138" s="10">
        <f t="shared" ref="H138:H139" si="9">F138-D138</f>
        <v>16932347.5</v>
      </c>
      <c r="I138" s="19">
        <f t="shared" ref="I138:I139" si="10">D138*100/C138</f>
        <v>100</v>
      </c>
      <c r="J138" s="19">
        <v>0</v>
      </c>
    </row>
    <row r="139" spans="1:10" s="15" customFormat="1" ht="14.25" x14ac:dyDescent="0.2">
      <c r="A139" s="8" t="s">
        <v>221</v>
      </c>
      <c r="B139" s="8" t="s">
        <v>222</v>
      </c>
      <c r="C139" s="11">
        <v>11009068963.16</v>
      </c>
      <c r="D139" s="11">
        <v>2398708029.4099998</v>
      </c>
      <c r="E139" s="12">
        <f>E112+E9</f>
        <v>11231364527</v>
      </c>
      <c r="F139" s="12">
        <f>F112+F9</f>
        <v>2460721015.0500002</v>
      </c>
      <c r="G139" s="12">
        <f t="shared" si="8"/>
        <v>222295563.84000015</v>
      </c>
      <c r="H139" s="12">
        <f t="shared" si="9"/>
        <v>62012985.640000343</v>
      </c>
      <c r="I139" s="20">
        <f t="shared" si="10"/>
        <v>21.788473098287181</v>
      </c>
      <c r="J139" s="20">
        <f t="shared" ref="J139" si="11">F139*100/E139</f>
        <v>21.909368261839163</v>
      </c>
    </row>
    <row r="140" spans="1:10" x14ac:dyDescent="0.25">
      <c r="A140" s="1"/>
    </row>
    <row r="141" spans="1:10" x14ac:dyDescent="0.25">
      <c r="A141" s="1"/>
    </row>
  </sheetData>
  <mergeCells count="4">
    <mergeCell ref="A6:C6"/>
    <mergeCell ref="A4:D4"/>
    <mergeCell ref="A2:J2"/>
    <mergeCell ref="A3:J3"/>
  </mergeCells>
  <pageMargins left="0.15748031496062992" right="0.15748031496062992" top="0.74803149606299213" bottom="0.51181102362204722" header="0.51181102362204722" footer="0.31496062992125984"/>
  <pageSetup paperSize="9" scale="64" fitToHeight="0" orientation="portrait" r:id="rId1"/>
  <headerFooter>
    <oddHeader>&amp;LФКУ Администрации Одинцовского муниципального района</oddHeader>
    <oddFooter>&amp;L 06.09.2018 14:06:35&amp;R&amp;P/&amp;N</oddFooter>
    <evenHeader>&amp;LФКУ Администрации Одинцовского муниципального района</evenHeader>
    <evenFooter>&amp;L 06.09.2018 14:06:35&amp;R&amp;P/&amp;N</evenFooter>
    <firstHeader>&amp;LФКУ Администрации Одинцовского муниципального района</firstHeader>
    <firstFooter>&amp;L 06.09.2018 14:06:35&amp;R&amp;P/&amp;N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Наталья Валерьевна</dc:creator>
  <cp:lastModifiedBy>Одиночкин Сергей Станиславович</cp:lastModifiedBy>
  <cp:lastPrinted>2018-09-06T13:27:14Z</cp:lastPrinted>
  <dcterms:created xsi:type="dcterms:W3CDTF">2018-09-06T11:06:35Z</dcterms:created>
  <dcterms:modified xsi:type="dcterms:W3CDTF">2018-09-24T13:17:15Z</dcterms:modified>
</cp:coreProperties>
</file>