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630" windowWidth="27495" windowHeight="11955"/>
  </bookViews>
  <sheets>
    <sheet name="24.12.2018" sheetId="3" r:id="rId1"/>
    <sheet name="Лист1" sheetId="4" r:id="rId2"/>
  </sheets>
  <definedNames>
    <definedName name="_xlnm._FilterDatabase" localSheetId="0" hidden="1">'24.12.2018'!$A$6:$B$97</definedName>
    <definedName name="_xlnm.Print_Titles" localSheetId="0">'24.12.2018'!$6:$8</definedName>
    <definedName name="_xlnm.Print_Titles" localSheetId="1">Лист1!$4:$4</definedName>
  </definedNames>
  <calcPr calcId="145621"/>
</workbook>
</file>

<file path=xl/calcChain.xml><?xml version="1.0" encoding="utf-8"?>
<calcChain xmlns="http://schemas.openxmlformats.org/spreadsheetml/2006/main">
  <c r="C26" i="3" l="1"/>
  <c r="B6" i="4" l="1"/>
  <c r="B12" i="4"/>
  <c r="B5" i="4" l="1"/>
  <c r="B21" i="4" s="1"/>
  <c r="F6" i="4"/>
  <c r="E6" i="4"/>
  <c r="D6" i="4"/>
  <c r="C6" i="4"/>
  <c r="D12" i="4" l="1"/>
  <c r="D5" i="4" s="1"/>
  <c r="D21" i="4" s="1"/>
  <c r="C12" i="4"/>
  <c r="C5" i="4" s="1"/>
  <c r="C90" i="3"/>
  <c r="F63" i="3"/>
  <c r="E63" i="3"/>
  <c r="D63" i="3"/>
  <c r="C63" i="3"/>
  <c r="C44" i="3"/>
  <c r="F38" i="3"/>
  <c r="E38" i="3"/>
  <c r="D38" i="3"/>
  <c r="C38" i="3"/>
  <c r="F31" i="3"/>
  <c r="E31" i="3"/>
  <c r="D31" i="3"/>
  <c r="C31" i="3"/>
  <c r="C55" i="3"/>
  <c r="C51" i="3"/>
  <c r="E12" i="4" l="1"/>
  <c r="E5" i="4" s="1"/>
  <c r="E21" i="4" s="1"/>
  <c r="F12" i="4"/>
  <c r="F5" i="4" s="1"/>
  <c r="F21" i="4" s="1"/>
  <c r="C21" i="4"/>
  <c r="C77" i="3"/>
  <c r="C92" i="3"/>
  <c r="C23" i="3"/>
  <c r="C71" i="3"/>
  <c r="C68" i="3"/>
  <c r="C67" i="3" s="1"/>
  <c r="C65" i="3"/>
  <c r="C62" i="3" s="1"/>
  <c r="C50" i="3"/>
  <c r="C48" i="3"/>
  <c r="C42" i="3"/>
  <c r="C40" i="3"/>
  <c r="C36" i="3"/>
  <c r="C34" i="3"/>
  <c r="C30" i="3" s="1"/>
  <c r="C27" i="3" s="1"/>
  <c r="C18" i="3"/>
  <c r="C13" i="3"/>
  <c r="C11" i="3"/>
  <c r="C10" i="3" l="1"/>
  <c r="C76" i="3"/>
  <c r="F92" i="3"/>
  <c r="E92" i="3"/>
  <c r="C9" i="3" l="1"/>
  <c r="C97" i="3" s="1"/>
  <c r="F90" i="3" l="1"/>
  <c r="F76" i="3" s="1"/>
  <c r="E90" i="3"/>
  <c r="E76" i="3" s="1"/>
  <c r="F71" i="3"/>
  <c r="E71" i="3"/>
  <c r="F68" i="3"/>
  <c r="F67" i="3" s="1"/>
  <c r="E68" i="3"/>
  <c r="E67" i="3" s="1"/>
  <c r="F65" i="3"/>
  <c r="E65" i="3"/>
  <c r="F55" i="3"/>
  <c r="E55" i="3"/>
  <c r="F51" i="3"/>
  <c r="E51" i="3"/>
  <c r="F48" i="3"/>
  <c r="E48" i="3"/>
  <c r="F44" i="3"/>
  <c r="E44" i="3"/>
  <c r="F42" i="3"/>
  <c r="E42" i="3"/>
  <c r="F40" i="3"/>
  <c r="E40" i="3"/>
  <c r="F36" i="3"/>
  <c r="E36" i="3"/>
  <c r="F34" i="3"/>
  <c r="F30" i="3" s="1"/>
  <c r="E34" i="3"/>
  <c r="E30" i="3" s="1"/>
  <c r="F28" i="3"/>
  <c r="E28" i="3"/>
  <c r="F23" i="3"/>
  <c r="E23" i="3"/>
  <c r="F18" i="3"/>
  <c r="E18" i="3"/>
  <c r="F13" i="3"/>
  <c r="E13" i="3"/>
  <c r="F11" i="3"/>
  <c r="E11" i="3"/>
  <c r="F50" i="3" l="1"/>
  <c r="F62" i="3"/>
  <c r="E50" i="3"/>
  <c r="E27" i="3"/>
  <c r="F27" i="3"/>
  <c r="E62" i="3"/>
  <c r="E10" i="3"/>
  <c r="F10" i="3"/>
  <c r="D92" i="3"/>
  <c r="D90" i="3"/>
  <c r="D71" i="3"/>
  <c r="D68" i="3"/>
  <c r="D67" i="3" s="1"/>
  <c r="D65" i="3"/>
  <c r="D55" i="3"/>
  <c r="D51" i="3"/>
  <c r="D48" i="3"/>
  <c r="D44" i="3"/>
  <c r="D42" i="3"/>
  <c r="D40" i="3"/>
  <c r="D36" i="3"/>
  <c r="D34" i="3"/>
  <c r="D28" i="3"/>
  <c r="D23" i="3"/>
  <c r="D18" i="3"/>
  <c r="D13" i="3"/>
  <c r="D11" i="3"/>
  <c r="D30" i="3" l="1"/>
  <c r="F26" i="3"/>
  <c r="F9" i="3" s="1"/>
  <c r="F97" i="3" s="1"/>
  <c r="E26" i="3"/>
  <c r="E9" i="3" s="1"/>
  <c r="E97" i="3" s="1"/>
  <c r="D10" i="3"/>
  <c r="D27" i="3"/>
  <c r="D50" i="3"/>
  <c r="D62" i="3"/>
  <c r="D76" i="3" l="1"/>
  <c r="D26" i="3"/>
  <c r="D9" i="3" s="1"/>
  <c r="D97" i="3" l="1"/>
</calcChain>
</file>

<file path=xl/sharedStrings.xml><?xml version="1.0" encoding="utf-8"?>
<sst xmlns="http://schemas.openxmlformats.org/spreadsheetml/2006/main" count="217" uniqueCount="200">
  <si>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</si>
  <si>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</si>
  <si>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</si>
  <si>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</si>
  <si>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</si>
  <si>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</si>
  <si>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</si>
  <si>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</si>
  <si>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</si>
  <si>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</si>
  <si>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</si>
  <si>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</si>
  <si>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</si>
  <si>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100 1 03 02260 01 0000 110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</si>
  <si>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</si>
  <si>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</si>
  <si>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</si>
  <si>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ГОСУДАРСТВЕННАЯ ПОШЛИНА</t>
  </si>
  <si>
    <t>000 1 08 00000 00 0000 000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</si>
  <si>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</si>
  <si>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182 1 08 03010 01 0000 110</t>
  </si>
  <si>
    <t>Государственная пошлина за выдачу разрешения на установку рекламной конструкции</t>
  </si>
  <si>
    <t>070 1 08 07150 01 0000 110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</si>
  <si>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</si>
  <si>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</si>
  <si>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</si>
  <si>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000 1 11 01000 00 0000 120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</si>
  <si>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</si>
  <si>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080 1 11 01050 05 0000 120</t>
  </si>
  <si>
    <t>000 1 11 05000 00 0000 120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</si>
  <si>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</si>
  <si>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080 1 11 05013 13 0000 120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</si>
  <si>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</si>
  <si>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080 1 11 05025 05 0000 120</t>
  </si>
  <si>
    <t>Доходы от сдачи в аренду имущества, составляющего казну муниципальных районов (за исключением земельных участков)</t>
  </si>
  <si>
    <t>080 1 11 05075 05 0000 120</t>
  </si>
  <si>
    <t>Плата по соглашениям об установлении сервитута, заключенным органами местного самоуправления муниципальных районов,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</si>
  <si>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000 1 11 05313 13 0000 120</t>
  </si>
  <si>
    <t>080 1 11 05313 13 0000 120</t>
  </si>
  <si>
    <t>Платежи от государственных и муниципальных унитарных предприятий</t>
  </si>
  <si>
    <t>000 1 11 07000 00 0000 120</t>
  </si>
  <si>
    <t>Доходы от перечисления части прибыли, остающейся после уплаты  налогов  и  иных   обязательных платежей муниципальных унитарных предприятий, созданных муниципальными районами</t>
  </si>
  <si>
    <t>000 1 11 09045 05 0000 120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</si>
  <si>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</si>
  <si>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080 1 11 09045 05 0100 120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</si>
  <si>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казённых) (плата за установку и эксплуатацию рекламной конструкции)</t>
  </si>
  <si>
    <t>070 1 11 09045 05 0400 120</t>
  </si>
  <si>
    <t>ПЛАТЕЖИ ПРИ ПОЛЬЗОВАНИИ ПРИРОДНЫМИ РЕСУРСАМИ</t>
  </si>
  <si>
    <t>000 1 12 00000 00 0000 000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</si>
  <si>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</si>
  <si>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</si>
  <si>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000 1 13 00000 00 0000 000</t>
  </si>
  <si>
    <t>Прочие доходы от оказания платных услуг (работ) получателями средств бюджетов муниципальных районов</t>
  </si>
  <si>
    <t>000 1 13 01995 05 0000 130</t>
  </si>
  <si>
    <t>Прочие доходы от оказания платных услуг (работ) получателями средств бюджетов муниципальных районов (платные услуги многофункционального центра предоставления государственных и муниципальных услуг)</t>
  </si>
  <si>
    <t>070 1 13 01995 05 0100 130</t>
  </si>
  <si>
    <t>Прочие доходы от оказания платных услуг (работ) получателями средств бюджетов муниципальных районов (прочие доходы)</t>
  </si>
  <si>
    <t>056 1 13 01995 05 0600 130</t>
  </si>
  <si>
    <t>Прочие доходы от компенсации затрат бюджетов муниципальных районов</t>
  </si>
  <si>
    <t>000 1 13 02995 05 0000 130</t>
  </si>
  <si>
    <t>Прочие доходы от компенсации затрат бюджетов муниципальных районов (дебиторская задолженность прошлых лет)</t>
  </si>
  <si>
    <t>Прочие доходы от компенсации затрат бюджетов муниципальных районов (доходы от компенсации затрат многофункционального центра предоставления государственных и муниципальных услуг)</t>
  </si>
  <si>
    <t>070 1 13 02995 05 0200 130</t>
  </si>
  <si>
    <t>Прочие доходы от компенсации затрат бюджетов муниципальных районов (прочие доходы)</t>
  </si>
  <si>
    <t>070 1 13 02995 05 0600 130</t>
  </si>
  <si>
    <t>ДОХОДЫ ОТ ПРОДАЖИ МАТЕРИАЛЬНЫХ И НЕМАТЕРИАЛЬНЫХ АКТИВОВ</t>
  </si>
  <si>
    <t>000 1 14 00000 00 0000 000</t>
  </si>
  <si>
    <t>000 1 14 02000 00 0000 000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</si>
  <si>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</si>
  <si>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000 1 14 06000 00 0000 430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</si>
  <si>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</si>
  <si>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080 1 14 06013 05 0000 430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</si>
  <si>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</si>
  <si>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080 1 14 06013 13 0000 430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</si>
  <si>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</si>
  <si>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</si>
  <si>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080 1 14 06313 13 0000 430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</si>
  <si>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</si>
  <si>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</si>
  <si>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</si>
  <si>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</si>
  <si>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</si>
  <si>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000 2 02 00000 00 0000 000</t>
  </si>
  <si>
    <t>000 2 02 20000 00 0000 151</t>
  </si>
  <si>
    <t>000 2 02 30000 00 0000 151</t>
  </si>
  <si>
    <t>000 2 02 40000 00 0000 151</t>
  </si>
  <si>
    <t>000 2 04 00000 00 0000 000</t>
  </si>
  <si>
    <t>Предоставление негосударственными организациями грантов для получателей средств бюджетов муниципальных районов</t>
  </si>
  <si>
    <t>056 2 04 05010 05 0000 180</t>
  </si>
  <si>
    <t>000 2 07 00000 00 0000 000</t>
  </si>
  <si>
    <t>Прочие безвозмездные поступления в бюджеты муниципальных районов</t>
  </si>
  <si>
    <t>056 2 07 05030 05 0000 180</t>
  </si>
  <si>
    <t>070 2 07 05030 05 0000 180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</si>
  <si>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</si>
  <si>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000 2 18 00000 00 0000 000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</si>
  <si>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</si>
  <si>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</si>
  <si>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Классификация доходов бюджета</t>
  </si>
  <si>
    <t>код</t>
  </si>
  <si>
    <t>наименование</t>
  </si>
  <si>
    <t>Прогноз доходов бюджета</t>
  </si>
  <si>
    <t>1</t>
  </si>
  <si>
    <t>2</t>
  </si>
  <si>
    <t>4</t>
  </si>
  <si>
    <t>5</t>
  </si>
  <si>
    <t>6</t>
  </si>
  <si>
    <t>Единица измерения: тыс. руб.</t>
  </si>
  <si>
    <t>НАЛОГОВЫЕ ДОХОДЫ</t>
  </si>
  <si>
    <t>182 1 01 02000 01 0000 110</t>
  </si>
  <si>
    <t>АКЦИЗЫ ПО ПОДАКЦИЗНЫМ ТОВАРАМ (ПРОДУКЦИИ), ПРОИЗВОДИМЫМ НА ТЕРРИТОРИИ РОССИЙСКОЙ ФЕДЕРАЦИИ</t>
  </si>
  <si>
    <t xml:space="preserve">000 1 05 00000 00 0000 000   </t>
  </si>
  <si>
    <t xml:space="preserve">182 1 05 01000 00 0000 110   </t>
  </si>
  <si>
    <t>Налог, взимаемый в связи с применением  упрощенной системы налогообложения</t>
  </si>
  <si>
    <t>182 1 05 02000 02 0000 110</t>
  </si>
  <si>
    <t>182 1 05 03000 01 0000 110</t>
  </si>
  <si>
    <t>182 1 05 04000 02 0000 110</t>
  </si>
  <si>
    <t>Налог, взимаемый в связи с применением патентной системы налогообложения</t>
  </si>
  <si>
    <t>НЕНАЛОГОВЫЕ ДОХОДЫ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</si>
  <si>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</si>
  <si>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</si>
  <si>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 </t>
  </si>
  <si>
    <t xml:space="preserve">080 1 11 05013 05 0000 120  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</si>
  <si>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 поселений, а также средства от продажи права на заключение договоров аренды указанных земельных участков (по договорам Комитета по управлению муниципальным имуществом Администрации Одинцовского муниципального района)</t>
  </si>
  <si>
    <t>000 1 11 05020 00 0000 120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</si>
  <si>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</si>
  <si>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</si>
  <si>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</si>
  <si>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080 1 11 07015 05 0000 120  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</si>
  <si>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казённых) (плата за пользование жилым помещением, предоставленным по договору коммерческого найма жилого помещения муниципального жилого фонда)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</si>
  <si>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</si>
  <si>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080 1 14 02053 05 0000 410 </t>
  </si>
  <si>
    <t>Доходы от продажи земельных участков, находящихся в в государственной и муниципальной собственности, всего, в том числе:</t>
  </si>
  <si>
    <t>000 1 14 06010 00 0000 430</t>
  </si>
  <si>
    <t>Доходы от продажи земельных участков, государственная собственность на которые не разграничена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</si>
  <si>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собственности, всего, в том числе:</t>
  </si>
  <si>
    <t>080 1 14 06313 05 0000 430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</si>
  <si>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межселенных территорий муниципальных районов</t>
  </si>
  <si>
    <t>ШТРАФЫ,  САНКЦИИ,  ВОЗМЕЩЕНИЕ  УЩЕРБА</t>
  </si>
  <si>
    <t>Безвозмездные поступления от других бюджетов бюджетной системы Российской Федерации, всего, в том числе:</t>
  </si>
  <si>
    <t xml:space="preserve">000 2 02 02051 05 0109 151   </t>
  </si>
  <si>
    <t>Субсидии бюджетам муниципальных районов на реализацию федеральных целевых программ ((на проведение мероприятий в рамках Программы по улучшению жилищных условий граждан, проживающих в сельской местности, в том числе молодых семей и молодых специалистов), (за счет средств федерального бюджета))</t>
  </si>
  <si>
    <t xml:space="preserve">000 2 02 02077 05 0000 151   </t>
  </si>
  <si>
    <t>Субсидии  бюджетам  муниципальных  районов на софинансирование капитальных вложений в объекты муниципальной собственности всего, в том числе:</t>
  </si>
  <si>
    <t xml:space="preserve">000  2 02 02077 05 0086 151   </t>
  </si>
  <si>
    <t>Субсидии бюджетам муниципальных районов на софинансирование капитальных вложений в объекты муниципальной собственности (на объекты водоснабжения и водоотведения - строительство очистных сооружений в с.Лайково)</t>
  </si>
  <si>
    <t xml:space="preserve">000  2 02 02077 05 0102 151   </t>
  </si>
  <si>
    <t>Субсидии бюджетам муниципальных районов на софинансирование капитальных вложений в объекты муниципальной собственности (на строительство физкультурно-оздоровительных комплексов с универсальным спортивным залом в рамках государственной программы Московской области "Спорт Подмосковья")</t>
  </si>
  <si>
    <t xml:space="preserve">000  2 02 02077 05 0112 151   </t>
  </si>
  <si>
    <t>Субсидии бюджетам муниципальных районов на софинансирование капитальных вложений в объекты муниципальной собственности (на проектирование и строительство объектов дошкольного образования в рамках государственной программы Московской области "Образование Подмосковья" на 2014-2018 годы)</t>
  </si>
  <si>
    <t xml:space="preserve">000  2 02 02085 05 0000 151   </t>
  </si>
  <si>
    <t>Субсидии бюджетам муниципальных районов на осуществление мероприятий по обеспечению жильём граждан Российской Федерации, проживающих в сельской местности</t>
  </si>
  <si>
    <t>000 2 02 02216 05 0000 151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</si>
  <si>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</si>
  <si>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 xml:space="preserve">  000 2 02 03007 05 0000 151  </t>
  </si>
  <si>
    <t>Субвенции бюджетам муниципальных районов на составление (изменение) списков кандидатов в присяжные заседатели федеральных судов общей юрисдикции в Российской Федерации</t>
  </si>
  <si>
    <t xml:space="preserve">  000 2 02 03021 05 0000 151  </t>
  </si>
  <si>
    <r>
      <t xml:space="preserve">Субвенции бюджетам муниципальных районов </t>
    </r>
    <r>
      <rPr>
        <sz val="12"/>
        <rFont val="Times New Roman"/>
        <family val="1"/>
        <charset val="204"/>
      </rPr>
      <t>на ежемесячное денежное вознаграждение за классное руководство</t>
    </r>
  </si>
  <si>
    <t>Безвозмездные поступления от негосударственных организаций</t>
  </si>
  <si>
    <t>Прочие безвозмездные поступления, всего, в том числе:</t>
  </si>
  <si>
    <t xml:space="preserve">048 1 12 01000 01 0000 120   </t>
  </si>
  <si>
    <t xml:space="preserve">2019 год </t>
  </si>
  <si>
    <t xml:space="preserve">2020 год </t>
  </si>
  <si>
    <t>Субсидии бюджетам бюджетной системы Российской Федерации (межбюджетные субсидии)</t>
  </si>
  <si>
    <t>Субвенции бюджетам бюджетной системы Российской Федерации</t>
  </si>
  <si>
    <t>Сведения о прогнозируемых объемах  поступлений по видам доходов бюджета Одинцовского муниципального района Московской области</t>
  </si>
  <si>
    <t>ВСЕГО ДОХОДОВ</t>
  </si>
  <si>
    <t>Ожидаемое исполнение плана                                 за  2018 год</t>
  </si>
  <si>
    <t xml:space="preserve">2021 год </t>
  </si>
  <si>
    <t>Иные межбюджетные трансферты</t>
  </si>
  <si>
    <t>834 1 13 01995 05 0000 130</t>
  </si>
  <si>
    <t>003 1 13 02995 05 0100 130</t>
  </si>
  <si>
    <t>051 1 13 02995 05 0100 130</t>
  </si>
  <si>
    <t>056 1 13 02995 05 0100 130</t>
  </si>
  <si>
    <t>070 1 13 02995 05 0100 130</t>
  </si>
  <si>
    <t>000 1 11 05313 05 0000 120</t>
  </si>
  <si>
    <t>080 1 11 05313 05 0000 120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</si>
  <si>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</si>
  <si>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070 1 11 09045 05 0500 120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</si>
  <si>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 (плата за право заключения договора на установку и эксплуатацию рекламной конструкции)</t>
  </si>
  <si>
    <t>080 1 14 01050 05 0000 410</t>
  </si>
  <si>
    <t>Доходы от продажи квартир, находящихся в собственности муниципальных районов</t>
  </si>
  <si>
    <t>000 1 14 01050 05 0000 410</t>
  </si>
  <si>
    <t>на 2019 год и плановый период 2020 и 2021 годов в сравнении с ожидаемым исполнением за 2018 год</t>
  </si>
  <si>
    <t>Факт 2017</t>
  </si>
  <si>
    <t>Прогноз доходов бюджета на 2019</t>
  </si>
  <si>
    <t>Прогноз доходов бюджета на 2021</t>
  </si>
  <si>
    <t>Наименование</t>
  </si>
  <si>
    <t>Прочие налоговые доходы</t>
  </si>
  <si>
    <t>Государственная пошлина</t>
  </si>
  <si>
    <t>Налоги на совокупный доход</t>
  </si>
  <si>
    <t>Безвозмездные поступления от других бюджетов бюджетной системы Российской Федерации</t>
  </si>
  <si>
    <t xml:space="preserve">Объем и структура прогнозируемых поступлений в бюджет Одинцовского муниципального района Московской области на 2017, 2018, 2019 год и плановый период 2020-2021 годов в сравнении с ожидаемым исполнением за 2018 год </t>
  </si>
  <si>
    <t>Штрафы, санкции, возмещение ущерба</t>
  </si>
  <si>
    <t>Доходы от продажи материальных и нематериальных активов</t>
  </si>
  <si>
    <t>Доходы от оказания платных услуг и компенсации затрат государства</t>
  </si>
  <si>
    <t>Платежи при пользовании природными ресурсами</t>
  </si>
  <si>
    <t>Доходы от использования имущества, находящегося в государственной и муниципальной собственности</t>
  </si>
  <si>
    <t>Акцизы по подакцизным товарам (продукции), производимым на территории Российской Федерации</t>
  </si>
  <si>
    <t>Прогноз доходов бюджета на    2020</t>
  </si>
  <si>
    <t>Ожидаемое исполнение плана                                 за 2018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</si>
</sst>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1" x14ac:knownFonts="1"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04"/>
    </font>
    <font>
      <sz val="1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9" fillId="0" borderId="0"/>
    <xf numFmtId="0" fontId="5" fillId="0" borderId="0"/>
    <xf numFmtId="0" fontId="10" fillId="0" borderId="0" applyBorder="0"/>
  </cellStyleXfs>
  <cellXfs count="52">
    <xf numFmtId="0" fontId="0" fillId="0" borderId="0" xfId="0"/>
    <xf numFmtId="0" fontId="3" fillId="0" borderId="0" xfId="0" applyFont="1"/>
    <xf numFmtId="0" fontId="5" fillId="0" borderId="0" xfId="0" applyFont="1"/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5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" fontId="8" fillId="0" borderId="1" xfId="1" applyNumberFormat="1" applyFont="1" applyFill="1" applyBorder="1" applyAlignment="1">
      <alignment horizontal="center" vertical="center" wrapText="1"/>
    </xf>
    <xf numFmtId="1" fontId="8" fillId="0" borderId="1" xfId="1" applyNumberFormat="1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justify" vertical="center" wrapText="1"/>
      <protection hidden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justify" vertical="center" wrapText="1"/>
    </xf>
    <xf numFmtId="0" fontId="7" fillId="0" borderId="0" xfId="0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vertical="center"/>
    </xf>
    <xf numFmtId="164" fontId="5" fillId="0" borderId="1" xfId="0" applyNumberFormat="1" applyFont="1" applyFill="1" applyBorder="1" applyAlignment="1">
      <alignment vertical="center"/>
    </xf>
    <xf numFmtId="164" fontId="7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/>
    </xf>
    <xf numFmtId="164" fontId="5" fillId="0" borderId="1" xfId="0" applyNumberFormat="1" applyFont="1" applyFill="1" applyBorder="1" applyAlignment="1">
      <alignment horizontal="right" vertical="center" wrapText="1"/>
    </xf>
    <xf numFmtId="164" fontId="8" fillId="0" borderId="1" xfId="1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right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Border="1" applyAlignment="1"/>
    <xf numFmtId="164" fontId="6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5" fillId="0" borderId="1" xfId="2" applyNumberFormat="1" applyFont="1" applyFill="1" applyBorder="1" applyAlignment="1">
      <alignment horizontal="right" vertical="center" wrapText="1"/>
    </xf>
    <xf numFmtId="0" fontId="5" fillId="0" borderId="2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 indent="1"/>
    </xf>
    <xf numFmtId="0" fontId="2" fillId="0" borderId="1" xfId="0" applyFont="1" applyFill="1" applyBorder="1" applyAlignment="1">
      <alignment horizontal="left" vertical="center" wrapText="1" indent="1"/>
    </xf>
    <xf numFmtId="0" fontId="5" fillId="0" borderId="1" xfId="2" applyFont="1" applyFill="1" applyBorder="1" applyAlignment="1">
      <alignment horizontal="left" vertical="center" wrapText="1" indent="1"/>
    </xf>
    <xf numFmtId="0" fontId="4" fillId="0" borderId="0" xfId="0" applyFont="1" applyAlignment="1">
      <alignment horizontal="center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3" xfId="3"/>
    <cellStyle name="Обычный 4" xfId="4"/>
    <cellStyle name="Обычный_Ожидаемое(Доходы)2017 сентябрь" xfId="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2"/>
  <sheetViews>
    <sheetView tabSelected="1" workbookViewId="0">
      <selection activeCell="J9" sqref="J9"/>
    </sheetView>
  </sheetViews>
  <sheetFormatPr defaultRowHeight="15" x14ac:dyDescent="0.25"/>
  <cols>
    <col min="1" max="1" width="28.7109375" customWidth="1"/>
    <col min="2" max="2" width="70.5703125" customWidth="1"/>
    <col min="3" max="3" width="16.42578125" customWidth="1"/>
    <col min="4" max="5" width="16.5703125" customWidth="1"/>
    <col min="6" max="6" width="15.7109375" customWidth="1"/>
  </cols>
  <sheetData>
    <row r="1" spans="1:16" ht="15.75" x14ac:dyDescent="0.25">
      <c r="A1" s="2"/>
      <c r="B1" s="2"/>
      <c r="C1" s="2"/>
      <c r="D1" s="2"/>
      <c r="E1" s="2"/>
      <c r="F1" s="2"/>
    </row>
    <row r="2" spans="1:16" ht="18.75" x14ac:dyDescent="0.3">
      <c r="A2" s="44" t="s">
        <v>164</v>
      </c>
      <c r="B2" s="44"/>
      <c r="C2" s="44"/>
      <c r="D2" s="44"/>
      <c r="E2" s="44"/>
      <c r="F2" s="44"/>
    </row>
    <row r="3" spans="1:16" ht="18.75" x14ac:dyDescent="0.3">
      <c r="A3" s="44" t="s">
        <v>182</v>
      </c>
      <c r="B3" s="44"/>
      <c r="C3" s="44"/>
      <c r="D3" s="44"/>
      <c r="E3" s="44"/>
      <c r="F3" s="44"/>
    </row>
    <row r="4" spans="1:16" ht="14.25" customHeight="1" x14ac:dyDescent="0.25">
      <c r="A4" s="2"/>
      <c r="B4" s="2"/>
      <c r="C4" s="2"/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24" customHeight="1" x14ac:dyDescent="0.25">
      <c r="A5" s="48" t="s">
        <v>106</v>
      </c>
      <c r="B5" s="48"/>
      <c r="C5" s="2"/>
      <c r="D5" s="2"/>
      <c r="E5" s="2"/>
      <c r="F5" s="2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36.75" customHeight="1" x14ac:dyDescent="0.25">
      <c r="A6" s="45" t="s">
        <v>97</v>
      </c>
      <c r="B6" s="46"/>
      <c r="C6" s="49" t="s">
        <v>199</v>
      </c>
      <c r="D6" s="47" t="s">
        <v>100</v>
      </c>
      <c r="E6" s="47"/>
      <c r="F6" s="47"/>
      <c r="G6" s="2"/>
      <c r="H6" s="2"/>
      <c r="I6" s="2"/>
      <c r="J6" s="2"/>
      <c r="K6" s="1"/>
      <c r="L6" s="1"/>
      <c r="M6" s="1"/>
      <c r="N6" s="1"/>
      <c r="O6" s="1"/>
      <c r="P6" s="1"/>
    </row>
    <row r="7" spans="1:16" ht="33" customHeight="1" x14ac:dyDescent="0.25">
      <c r="A7" s="22" t="s">
        <v>98</v>
      </c>
      <c r="B7" s="22" t="s">
        <v>99</v>
      </c>
      <c r="C7" s="50"/>
      <c r="D7" s="3" t="s">
        <v>160</v>
      </c>
      <c r="E7" s="3" t="s">
        <v>161</v>
      </c>
      <c r="F7" s="3" t="s">
        <v>167</v>
      </c>
      <c r="G7" s="2"/>
      <c r="H7" s="2"/>
      <c r="I7" s="2"/>
      <c r="J7" s="2"/>
      <c r="K7" s="1"/>
      <c r="L7" s="1"/>
      <c r="M7" s="1"/>
      <c r="N7" s="1"/>
      <c r="O7" s="1"/>
      <c r="P7" s="1"/>
    </row>
    <row r="8" spans="1:16" ht="15.75" x14ac:dyDescent="0.25">
      <c r="A8" s="3" t="s">
        <v>101</v>
      </c>
      <c r="B8" s="3" t="s">
        <v>102</v>
      </c>
      <c r="C8" s="31" t="s">
        <v>103</v>
      </c>
      <c r="D8" s="3" t="s">
        <v>103</v>
      </c>
      <c r="E8" s="3" t="s">
        <v>104</v>
      </c>
      <c r="F8" s="3" t="s">
        <v>105</v>
      </c>
      <c r="G8" s="2"/>
      <c r="H8" s="2"/>
      <c r="I8" s="2"/>
      <c r="J8" s="2"/>
      <c r="K8" s="1"/>
      <c r="L8" s="1"/>
      <c r="M8" s="1"/>
      <c r="N8" s="1"/>
      <c r="O8" s="1"/>
      <c r="P8" s="1"/>
    </row>
    <row r="9" spans="1:16" s="6" customFormat="1" ht="20.25" customHeight="1" x14ac:dyDescent="0.25">
      <c r="A9" s="4" t="s">
        <v>1</v>
      </c>
      <c r="B9" s="5" t="s">
        <v>0</v>
      </c>
      <c r="C9" s="24">
        <f>C10+C26</f>
        <v>4351816</v>
      </c>
      <c r="D9" s="24">
        <f>D10+D26</f>
        <v>4231141</v>
      </c>
      <c r="E9" s="24">
        <f t="shared" ref="E9:F9" si="0">E10+E26</f>
        <v>4484026</v>
      </c>
      <c r="F9" s="24">
        <f t="shared" si="0"/>
        <v>4667256</v>
      </c>
    </row>
    <row r="10" spans="1:16" s="6" customFormat="1" ht="16.5" customHeight="1" x14ac:dyDescent="0.25">
      <c r="A10" s="7"/>
      <c r="B10" s="5" t="s">
        <v>107</v>
      </c>
      <c r="C10" s="24">
        <f>C11+C13+C18+C23</f>
        <v>2760614</v>
      </c>
      <c r="D10" s="24">
        <f>D11+D13+D18+D23</f>
        <v>2945516</v>
      </c>
      <c r="E10" s="24">
        <f t="shared" ref="E10:F10" si="1">E11+E13+E18+E23</f>
        <v>3271765</v>
      </c>
      <c r="F10" s="24">
        <f t="shared" si="1"/>
        <v>3548310</v>
      </c>
    </row>
    <row r="11" spans="1:16" s="6" customFormat="1" ht="20.25" customHeight="1" x14ac:dyDescent="0.25">
      <c r="A11" s="7" t="s">
        <v>3</v>
      </c>
      <c r="B11" s="8" t="s">
        <v>2</v>
      </c>
      <c r="C11" s="25">
        <f>C12</f>
        <v>1296693</v>
      </c>
      <c r="D11" s="25">
        <f>D12</f>
        <v>1273765</v>
      </c>
      <c r="E11" s="25">
        <f t="shared" ref="E11:F11" si="2">E12</f>
        <v>1360845</v>
      </c>
      <c r="F11" s="25">
        <f t="shared" si="2"/>
        <v>1457917</v>
      </c>
    </row>
    <row r="12" spans="1:16" s="6" customFormat="1" ht="18" customHeight="1" x14ac:dyDescent="0.25">
      <c r="A12" s="7" t="s">
        <v>108</v>
      </c>
      <c r="B12" s="9" t="s">
        <v>4</v>
      </c>
      <c r="C12" s="26">
        <v>1296693</v>
      </c>
      <c r="D12" s="26">
        <v>1273765</v>
      </c>
      <c r="E12" s="26">
        <v>1360845</v>
      </c>
      <c r="F12" s="26">
        <v>1457917</v>
      </c>
    </row>
    <row r="13" spans="1:16" s="6" customFormat="1" ht="32.25" customHeight="1" x14ac:dyDescent="0.25">
      <c r="A13" s="7" t="s">
        <v>5</v>
      </c>
      <c r="B13" s="8" t="s">
        <v>109</v>
      </c>
      <c r="C13" s="27">
        <f>SUM(C14:C17)</f>
        <v>32925</v>
      </c>
      <c r="D13" s="27">
        <f>SUM(D14:D17)</f>
        <v>34118</v>
      </c>
      <c r="E13" s="27">
        <f t="shared" ref="E13:F13" si="3">SUM(E14:E17)</f>
        <v>34118</v>
      </c>
      <c r="F13" s="27">
        <f t="shared" si="3"/>
        <v>34118</v>
      </c>
    </row>
    <row r="14" spans="1:16" s="6" customFormat="1" ht="65.25" customHeight="1" x14ac:dyDescent="0.25">
      <c r="A14" s="7" t="s">
        <v>7</v>
      </c>
      <c r="B14" s="8" t="s">
        <v>6</v>
      </c>
      <c r="C14" s="26">
        <v>13386</v>
      </c>
      <c r="D14" s="26">
        <v>12372</v>
      </c>
      <c r="E14" s="26">
        <v>12372</v>
      </c>
      <c r="F14" s="26">
        <v>12372</v>
      </c>
    </row>
    <row r="15" spans="1:16" s="6" customFormat="1" ht="84" customHeight="1" x14ac:dyDescent="0.25">
      <c r="A15" s="7" t="s">
        <v>9</v>
      </c>
      <c r="B15" s="8" t="s">
        <v>8</v>
      </c>
      <c r="C15" s="26">
        <v>127</v>
      </c>
      <c r="D15" s="26">
        <v>87</v>
      </c>
      <c r="E15" s="26">
        <v>87</v>
      </c>
      <c r="F15" s="26">
        <v>87</v>
      </c>
    </row>
    <row r="16" spans="1:16" s="6" customFormat="1" ht="67.5" customHeight="1" x14ac:dyDescent="0.25">
      <c r="A16" s="7" t="s">
        <v>11</v>
      </c>
      <c r="B16" s="8" t="s">
        <v>10</v>
      </c>
      <c r="C16" s="26">
        <v>22371</v>
      </c>
      <c r="D16" s="26">
        <v>23960</v>
      </c>
      <c r="E16" s="26">
        <v>23960</v>
      </c>
      <c r="F16" s="26">
        <v>23960</v>
      </c>
    </row>
    <row r="17" spans="1:6" s="6" customFormat="1" ht="66.75" customHeight="1" x14ac:dyDescent="0.25">
      <c r="A17" s="7" t="s">
        <v>13</v>
      </c>
      <c r="B17" s="8" t="s">
        <v>12</v>
      </c>
      <c r="C17" s="26">
        <v>-2959</v>
      </c>
      <c r="D17" s="26">
        <v>-2301</v>
      </c>
      <c r="E17" s="26">
        <v>-2301</v>
      </c>
      <c r="F17" s="26">
        <v>-2301</v>
      </c>
    </row>
    <row r="18" spans="1:6" s="6" customFormat="1" ht="19.5" customHeight="1" x14ac:dyDescent="0.25">
      <c r="A18" s="7" t="s">
        <v>110</v>
      </c>
      <c r="B18" s="9" t="s">
        <v>14</v>
      </c>
      <c r="C18" s="25">
        <f>C19+C20+C21+C22</f>
        <v>1359364</v>
      </c>
      <c r="D18" s="25">
        <f>D19+D20+D21+D22</f>
        <v>1561228</v>
      </c>
      <c r="E18" s="25">
        <f t="shared" ref="E18:F18" si="4">E19+E20+E21+E22</f>
        <v>1800397</v>
      </c>
      <c r="F18" s="25">
        <f t="shared" si="4"/>
        <v>1979870</v>
      </c>
    </row>
    <row r="19" spans="1:6" s="6" customFormat="1" ht="32.25" customHeight="1" x14ac:dyDescent="0.25">
      <c r="A19" s="7" t="s">
        <v>111</v>
      </c>
      <c r="B19" s="9" t="s">
        <v>112</v>
      </c>
      <c r="C19" s="25">
        <v>1032776</v>
      </c>
      <c r="D19" s="25">
        <v>1243835</v>
      </c>
      <c r="E19" s="25">
        <v>1492602</v>
      </c>
      <c r="F19" s="25">
        <v>1791122</v>
      </c>
    </row>
    <row r="20" spans="1:6" s="6" customFormat="1" ht="17.25" customHeight="1" x14ac:dyDescent="0.25">
      <c r="A20" s="7" t="s">
        <v>113</v>
      </c>
      <c r="B20" s="9" t="s">
        <v>15</v>
      </c>
      <c r="C20" s="25">
        <v>246532</v>
      </c>
      <c r="D20" s="25">
        <v>218520</v>
      </c>
      <c r="E20" s="25">
        <v>190112</v>
      </c>
      <c r="F20" s="25">
        <v>47528</v>
      </c>
    </row>
    <row r="21" spans="1:6" s="6" customFormat="1" ht="15.75" x14ac:dyDescent="0.25">
      <c r="A21" s="7" t="s">
        <v>114</v>
      </c>
      <c r="B21" s="9" t="s">
        <v>16</v>
      </c>
      <c r="C21" s="25">
        <v>1732</v>
      </c>
      <c r="D21" s="25">
        <v>804</v>
      </c>
      <c r="E21" s="25">
        <v>0</v>
      </c>
      <c r="F21" s="25">
        <v>0</v>
      </c>
    </row>
    <row r="22" spans="1:6" s="6" customFormat="1" ht="33.75" customHeight="1" x14ac:dyDescent="0.25">
      <c r="A22" s="7" t="s">
        <v>115</v>
      </c>
      <c r="B22" s="9" t="s">
        <v>116</v>
      </c>
      <c r="C22" s="25">
        <v>78324</v>
      </c>
      <c r="D22" s="25">
        <v>98069</v>
      </c>
      <c r="E22" s="25">
        <v>117683</v>
      </c>
      <c r="F22" s="25">
        <v>141220</v>
      </c>
    </row>
    <row r="23" spans="1:6" s="6" customFormat="1" ht="20.25" customHeight="1" x14ac:dyDescent="0.25">
      <c r="A23" s="10" t="s">
        <v>18</v>
      </c>
      <c r="B23" s="9" t="s">
        <v>17</v>
      </c>
      <c r="C23" s="25">
        <f>C24+C25</f>
        <v>71632</v>
      </c>
      <c r="D23" s="27">
        <f>D24+D25</f>
        <v>76405</v>
      </c>
      <c r="E23" s="27">
        <f t="shared" ref="E23:F23" si="5">E24+E25</f>
        <v>76405</v>
      </c>
      <c r="F23" s="27">
        <f t="shared" si="5"/>
        <v>76405</v>
      </c>
    </row>
    <row r="24" spans="1:6" s="6" customFormat="1" ht="50.25" customHeight="1" x14ac:dyDescent="0.25">
      <c r="A24" s="10" t="s">
        <v>20</v>
      </c>
      <c r="B24" s="9" t="s">
        <v>19</v>
      </c>
      <c r="C24" s="25">
        <v>71242</v>
      </c>
      <c r="D24" s="27">
        <v>76208</v>
      </c>
      <c r="E24" s="27">
        <v>76208</v>
      </c>
      <c r="F24" s="27">
        <v>76208</v>
      </c>
    </row>
    <row r="25" spans="1:6" s="6" customFormat="1" ht="39" customHeight="1" x14ac:dyDescent="0.25">
      <c r="A25" s="10" t="s">
        <v>22</v>
      </c>
      <c r="B25" s="9" t="s">
        <v>21</v>
      </c>
      <c r="C25" s="25">
        <v>390</v>
      </c>
      <c r="D25" s="27">
        <v>197</v>
      </c>
      <c r="E25" s="27">
        <v>197</v>
      </c>
      <c r="F25" s="27">
        <v>197</v>
      </c>
    </row>
    <row r="26" spans="1:6" s="6" customFormat="1" ht="21" customHeight="1" x14ac:dyDescent="0.25">
      <c r="A26" s="10"/>
      <c r="B26" s="11" t="s">
        <v>117</v>
      </c>
      <c r="C26" s="24">
        <f>C27+C48+C50+C62+C74+C75</f>
        <v>1591202</v>
      </c>
      <c r="D26" s="24">
        <f>D27+D48+D50+D62+D74+D75</f>
        <v>1285625</v>
      </c>
      <c r="E26" s="24">
        <f>E27+E48+E50+E62+E74+E75</f>
        <v>1212261</v>
      </c>
      <c r="F26" s="24">
        <f>F27+F48+F50+F62+F74+F75</f>
        <v>1118946</v>
      </c>
    </row>
    <row r="27" spans="1:6" s="6" customFormat="1" ht="34.5" customHeight="1" x14ac:dyDescent="0.25">
      <c r="A27" s="7" t="s">
        <v>24</v>
      </c>
      <c r="B27" s="9" t="s">
        <v>23</v>
      </c>
      <c r="C27" s="25">
        <f>C28+C30+C38+C40+C42+C44</f>
        <v>948981</v>
      </c>
      <c r="D27" s="25">
        <f>D28+D30+D40+D42+D44</f>
        <v>864936</v>
      </c>
      <c r="E27" s="25">
        <f>E28+E30+E40+E42+E44</f>
        <v>821810</v>
      </c>
      <c r="F27" s="25">
        <f>F28+F30+F40+F42+F44</f>
        <v>821564</v>
      </c>
    </row>
    <row r="28" spans="1:6" s="6" customFormat="1" ht="68.25" customHeight="1" x14ac:dyDescent="0.25">
      <c r="A28" s="12" t="s">
        <v>26</v>
      </c>
      <c r="B28" s="9" t="s">
        <v>25</v>
      </c>
      <c r="C28" s="25">
        <v>3596</v>
      </c>
      <c r="D28" s="25">
        <f>D29</f>
        <v>0</v>
      </c>
      <c r="E28" s="25">
        <f t="shared" ref="E28:F28" si="6">E29</f>
        <v>0</v>
      </c>
      <c r="F28" s="25">
        <f t="shared" si="6"/>
        <v>0</v>
      </c>
    </row>
    <row r="29" spans="1:6" s="6" customFormat="1" ht="69" hidden="1" customHeight="1" x14ac:dyDescent="0.25">
      <c r="A29" s="12" t="s">
        <v>28</v>
      </c>
      <c r="B29" s="13" t="s">
        <v>27</v>
      </c>
      <c r="C29" s="25"/>
      <c r="D29" s="25"/>
      <c r="E29" s="25"/>
      <c r="F29" s="25"/>
    </row>
    <row r="30" spans="1:6" s="6" customFormat="1" ht="83.25" customHeight="1" x14ac:dyDescent="0.25">
      <c r="A30" s="7" t="s">
        <v>29</v>
      </c>
      <c r="B30" s="8" t="s">
        <v>118</v>
      </c>
      <c r="C30" s="28">
        <f>C31+C34+C36</f>
        <v>787896</v>
      </c>
      <c r="D30" s="28">
        <f t="shared" ref="D30:F30" si="7">D31+D34+D36</f>
        <v>731731</v>
      </c>
      <c r="E30" s="28">
        <f t="shared" si="7"/>
        <v>711731</v>
      </c>
      <c r="F30" s="28">
        <f t="shared" si="7"/>
        <v>711731</v>
      </c>
    </row>
    <row r="31" spans="1:6" s="6" customFormat="1" ht="66.75" customHeight="1" x14ac:dyDescent="0.25">
      <c r="A31" s="7" t="s">
        <v>119</v>
      </c>
      <c r="B31" s="8" t="s">
        <v>120</v>
      </c>
      <c r="C31" s="28">
        <f>C32+C33</f>
        <v>558375</v>
      </c>
      <c r="D31" s="28">
        <f t="shared" ref="D31:F31" si="8">D32+D33</f>
        <v>598089</v>
      </c>
      <c r="E31" s="28">
        <f t="shared" si="8"/>
        <v>598089</v>
      </c>
      <c r="F31" s="28">
        <f t="shared" si="8"/>
        <v>598089</v>
      </c>
    </row>
    <row r="32" spans="1:6" s="6" customFormat="1" ht="84" customHeight="1" x14ac:dyDescent="0.25">
      <c r="A32" s="7" t="s">
        <v>121</v>
      </c>
      <c r="B32" s="13" t="s">
        <v>30</v>
      </c>
      <c r="C32" s="27">
        <v>206895</v>
      </c>
      <c r="D32" s="27">
        <v>244450</v>
      </c>
      <c r="E32" s="27">
        <v>244450</v>
      </c>
      <c r="F32" s="27">
        <v>244450</v>
      </c>
    </row>
    <row r="33" spans="1:6" s="6" customFormat="1" ht="99.75" customHeight="1" x14ac:dyDescent="0.25">
      <c r="A33" s="12" t="s">
        <v>31</v>
      </c>
      <c r="B33" s="13" t="s">
        <v>122</v>
      </c>
      <c r="C33" s="27">
        <v>351480</v>
      </c>
      <c r="D33" s="27">
        <v>353639</v>
      </c>
      <c r="E33" s="27">
        <v>353639</v>
      </c>
      <c r="F33" s="27">
        <v>353639</v>
      </c>
    </row>
    <row r="34" spans="1:6" s="6" customFormat="1" ht="70.5" customHeight="1" x14ac:dyDescent="0.25">
      <c r="A34" s="12" t="s">
        <v>123</v>
      </c>
      <c r="B34" s="13" t="s">
        <v>124</v>
      </c>
      <c r="C34" s="29">
        <f>C35</f>
        <v>75413</v>
      </c>
      <c r="D34" s="29">
        <f>D35</f>
        <v>63642</v>
      </c>
      <c r="E34" s="29">
        <f t="shared" ref="E34:F34" si="9">E35</f>
        <v>63642</v>
      </c>
      <c r="F34" s="29">
        <f t="shared" si="9"/>
        <v>63642</v>
      </c>
    </row>
    <row r="35" spans="1:6" s="6" customFormat="1" ht="69" customHeight="1" x14ac:dyDescent="0.25">
      <c r="A35" s="12" t="s">
        <v>33</v>
      </c>
      <c r="B35" s="13" t="s">
        <v>32</v>
      </c>
      <c r="C35" s="29">
        <v>75413</v>
      </c>
      <c r="D35" s="29">
        <v>63642</v>
      </c>
      <c r="E35" s="29">
        <v>63642</v>
      </c>
      <c r="F35" s="29">
        <v>63642</v>
      </c>
    </row>
    <row r="36" spans="1:6" s="6" customFormat="1" ht="33.75" customHeight="1" x14ac:dyDescent="0.25">
      <c r="A36" s="7" t="s">
        <v>125</v>
      </c>
      <c r="B36" s="13" t="s">
        <v>126</v>
      </c>
      <c r="C36" s="29">
        <f>C37</f>
        <v>154108</v>
      </c>
      <c r="D36" s="29">
        <f>D37</f>
        <v>70000</v>
      </c>
      <c r="E36" s="29">
        <f t="shared" ref="E36:F36" si="10">E37</f>
        <v>50000</v>
      </c>
      <c r="F36" s="29">
        <f t="shared" si="10"/>
        <v>50000</v>
      </c>
    </row>
    <row r="37" spans="1:6" s="6" customFormat="1" ht="35.25" customHeight="1" x14ac:dyDescent="0.25">
      <c r="A37" s="7" t="s">
        <v>35</v>
      </c>
      <c r="B37" s="8" t="s">
        <v>34</v>
      </c>
      <c r="C37" s="25">
        <v>154108</v>
      </c>
      <c r="D37" s="25">
        <v>70000</v>
      </c>
      <c r="E37" s="25">
        <v>50000</v>
      </c>
      <c r="F37" s="25">
        <v>50000</v>
      </c>
    </row>
    <row r="38" spans="1:6" s="6" customFormat="1" ht="131.25" customHeight="1" x14ac:dyDescent="0.25">
      <c r="A38" s="7" t="s">
        <v>174</v>
      </c>
      <c r="B38" s="8" t="s">
        <v>176</v>
      </c>
      <c r="C38" s="25">
        <f>C39</f>
        <v>33</v>
      </c>
      <c r="D38" s="25">
        <f t="shared" ref="D38:F38" si="11">D39</f>
        <v>0</v>
      </c>
      <c r="E38" s="25">
        <f t="shared" si="11"/>
        <v>0</v>
      </c>
      <c r="F38" s="25">
        <f t="shared" si="11"/>
        <v>0</v>
      </c>
    </row>
    <row r="39" spans="1:6" s="6" customFormat="1" ht="130.5" customHeight="1" x14ac:dyDescent="0.25">
      <c r="A39" s="7" t="s">
        <v>175</v>
      </c>
      <c r="B39" s="8" t="s">
        <v>176</v>
      </c>
      <c r="C39" s="25">
        <v>33</v>
      </c>
      <c r="D39" s="25">
        <v>0</v>
      </c>
      <c r="E39" s="25">
        <v>0</v>
      </c>
      <c r="F39" s="25">
        <v>0</v>
      </c>
    </row>
    <row r="40" spans="1:6" s="6" customFormat="1" ht="101.25" customHeight="1" x14ac:dyDescent="0.25">
      <c r="A40" s="7" t="s">
        <v>37</v>
      </c>
      <c r="B40" s="8" t="s">
        <v>36</v>
      </c>
      <c r="C40" s="25">
        <f>C41</f>
        <v>17</v>
      </c>
      <c r="D40" s="25">
        <f>D41</f>
        <v>0</v>
      </c>
      <c r="E40" s="25">
        <f t="shared" ref="E40:F40" si="12">E41</f>
        <v>0</v>
      </c>
      <c r="F40" s="25">
        <f t="shared" si="12"/>
        <v>0</v>
      </c>
    </row>
    <row r="41" spans="1:6" s="6" customFormat="1" ht="96.75" customHeight="1" x14ac:dyDescent="0.25">
      <c r="A41" s="7" t="s">
        <v>38</v>
      </c>
      <c r="B41" s="8" t="s">
        <v>36</v>
      </c>
      <c r="C41" s="25">
        <v>17</v>
      </c>
      <c r="D41" s="25">
        <v>0</v>
      </c>
      <c r="E41" s="25">
        <v>0</v>
      </c>
      <c r="F41" s="25">
        <v>0</v>
      </c>
    </row>
    <row r="42" spans="1:6" s="6" customFormat="1" ht="18" customHeight="1" x14ac:dyDescent="0.25">
      <c r="A42" s="7" t="s">
        <v>40</v>
      </c>
      <c r="B42" s="9" t="s">
        <v>39</v>
      </c>
      <c r="C42" s="25">
        <f>C43</f>
        <v>1322</v>
      </c>
      <c r="D42" s="25">
        <f>D43</f>
        <v>1322</v>
      </c>
      <c r="E42" s="25">
        <f t="shared" ref="E42:F42" si="13">E43</f>
        <v>0</v>
      </c>
      <c r="F42" s="25">
        <f t="shared" si="13"/>
        <v>0</v>
      </c>
    </row>
    <row r="43" spans="1:6" s="6" customFormat="1" ht="49.5" customHeight="1" x14ac:dyDescent="0.25">
      <c r="A43" s="7" t="s">
        <v>127</v>
      </c>
      <c r="B43" s="9" t="s">
        <v>41</v>
      </c>
      <c r="C43" s="25">
        <v>1322</v>
      </c>
      <c r="D43" s="25">
        <v>1322</v>
      </c>
      <c r="E43" s="25">
        <v>0</v>
      </c>
      <c r="F43" s="25">
        <v>0</v>
      </c>
    </row>
    <row r="44" spans="1:6" s="6" customFormat="1" ht="75" customHeight="1" x14ac:dyDescent="0.25">
      <c r="A44" s="10" t="s">
        <v>42</v>
      </c>
      <c r="B44" s="9" t="s">
        <v>43</v>
      </c>
      <c r="C44" s="25">
        <f>C45+C46+C47</f>
        <v>156117</v>
      </c>
      <c r="D44" s="25">
        <f>D45+D46</f>
        <v>131883</v>
      </c>
      <c r="E44" s="25">
        <f t="shared" ref="E44:F44" si="14">E45+E46</f>
        <v>110079</v>
      </c>
      <c r="F44" s="25">
        <f t="shared" si="14"/>
        <v>109833</v>
      </c>
    </row>
    <row r="45" spans="1:6" s="6" customFormat="1" ht="102" customHeight="1" x14ac:dyDescent="0.25">
      <c r="A45" s="14" t="s">
        <v>44</v>
      </c>
      <c r="B45" s="15" t="s">
        <v>128</v>
      </c>
      <c r="C45" s="25">
        <v>1334</v>
      </c>
      <c r="D45" s="25">
        <v>1149</v>
      </c>
      <c r="E45" s="25">
        <v>1079</v>
      </c>
      <c r="F45" s="25">
        <v>833</v>
      </c>
    </row>
    <row r="46" spans="1:6" s="6" customFormat="1" ht="84" customHeight="1" x14ac:dyDescent="0.25">
      <c r="A46" s="14" t="s">
        <v>46</v>
      </c>
      <c r="B46" s="15" t="s">
        <v>45</v>
      </c>
      <c r="C46" s="25">
        <v>131092</v>
      </c>
      <c r="D46" s="25">
        <v>130734</v>
      </c>
      <c r="E46" s="25">
        <v>109000</v>
      </c>
      <c r="F46" s="25">
        <v>109000</v>
      </c>
    </row>
    <row r="47" spans="1:6" s="6" customFormat="1" ht="104.25" customHeight="1" x14ac:dyDescent="0.25">
      <c r="A47" s="14" t="s">
        <v>177</v>
      </c>
      <c r="B47" s="15" t="s">
        <v>178</v>
      </c>
      <c r="C47" s="25">
        <v>23691</v>
      </c>
      <c r="D47" s="25">
        <v>0</v>
      </c>
      <c r="E47" s="25">
        <v>0</v>
      </c>
      <c r="F47" s="25">
        <v>0</v>
      </c>
    </row>
    <row r="48" spans="1:6" s="6" customFormat="1" ht="21" customHeight="1" x14ac:dyDescent="0.25">
      <c r="A48" s="7" t="s">
        <v>48</v>
      </c>
      <c r="B48" s="9" t="s">
        <v>47</v>
      </c>
      <c r="C48" s="25">
        <f>C49</f>
        <v>5052</v>
      </c>
      <c r="D48" s="25">
        <f>D49</f>
        <v>5217</v>
      </c>
      <c r="E48" s="25">
        <f t="shared" ref="E48:F48" si="15">E49</f>
        <v>5217</v>
      </c>
      <c r="F48" s="25">
        <f t="shared" si="15"/>
        <v>5217</v>
      </c>
    </row>
    <row r="49" spans="1:6" s="6" customFormat="1" ht="21.75" customHeight="1" x14ac:dyDescent="0.25">
      <c r="A49" s="7" t="s">
        <v>159</v>
      </c>
      <c r="B49" s="9" t="s">
        <v>49</v>
      </c>
      <c r="C49" s="25">
        <v>5052</v>
      </c>
      <c r="D49" s="25">
        <v>5217</v>
      </c>
      <c r="E49" s="25">
        <v>5217</v>
      </c>
      <c r="F49" s="25">
        <v>5217</v>
      </c>
    </row>
    <row r="50" spans="1:6" s="6" customFormat="1" ht="39" customHeight="1" x14ac:dyDescent="0.25">
      <c r="A50" s="16" t="s">
        <v>51</v>
      </c>
      <c r="B50" s="17" t="s">
        <v>50</v>
      </c>
      <c r="C50" s="25">
        <f>C51+C55</f>
        <v>11222</v>
      </c>
      <c r="D50" s="25">
        <f>D51+D55</f>
        <v>3231</v>
      </c>
      <c r="E50" s="25">
        <f t="shared" ref="E50:F50" si="16">E51+E55</f>
        <v>3231</v>
      </c>
      <c r="F50" s="25">
        <f t="shared" si="16"/>
        <v>3231</v>
      </c>
    </row>
    <row r="51" spans="1:6" s="6" customFormat="1" ht="33.75" customHeight="1" x14ac:dyDescent="0.25">
      <c r="A51" s="16" t="s">
        <v>53</v>
      </c>
      <c r="B51" s="17" t="s">
        <v>52</v>
      </c>
      <c r="C51" s="25">
        <f>C52+C53+C54</f>
        <v>2747</v>
      </c>
      <c r="D51" s="25">
        <f>D53+D54</f>
        <v>2777</v>
      </c>
      <c r="E51" s="25">
        <f t="shared" ref="E51:F51" si="17">E53+E54</f>
        <v>2777</v>
      </c>
      <c r="F51" s="25">
        <f t="shared" si="17"/>
        <v>2777</v>
      </c>
    </row>
    <row r="52" spans="1:6" s="6" customFormat="1" ht="33.75" customHeight="1" x14ac:dyDescent="0.25">
      <c r="A52" s="16" t="s">
        <v>169</v>
      </c>
      <c r="B52" s="17" t="s">
        <v>52</v>
      </c>
      <c r="C52" s="25">
        <v>10</v>
      </c>
      <c r="D52" s="25">
        <v>0</v>
      </c>
      <c r="E52" s="25">
        <v>0</v>
      </c>
      <c r="F52" s="25">
        <v>0</v>
      </c>
    </row>
    <row r="53" spans="1:6" s="6" customFormat="1" ht="66" customHeight="1" x14ac:dyDescent="0.25">
      <c r="A53" s="16" t="s">
        <v>55</v>
      </c>
      <c r="B53" s="17" t="s">
        <v>54</v>
      </c>
      <c r="C53" s="25">
        <v>2717</v>
      </c>
      <c r="D53" s="25">
        <v>2717</v>
      </c>
      <c r="E53" s="25">
        <v>2717</v>
      </c>
      <c r="F53" s="25">
        <v>2717</v>
      </c>
    </row>
    <row r="54" spans="1:6" s="6" customFormat="1" ht="31.5" x14ac:dyDescent="0.25">
      <c r="A54" s="16" t="s">
        <v>57</v>
      </c>
      <c r="B54" s="17" t="s">
        <v>56</v>
      </c>
      <c r="C54" s="25">
        <v>20</v>
      </c>
      <c r="D54" s="25">
        <v>60</v>
      </c>
      <c r="E54" s="25">
        <v>60</v>
      </c>
      <c r="F54" s="25">
        <v>60</v>
      </c>
    </row>
    <row r="55" spans="1:6" s="6" customFormat="1" ht="23.25" customHeight="1" x14ac:dyDescent="0.25">
      <c r="A55" s="16" t="s">
        <v>59</v>
      </c>
      <c r="B55" s="17" t="s">
        <v>58</v>
      </c>
      <c r="C55" s="25">
        <f>SUM(C56:C60)</f>
        <v>8475</v>
      </c>
      <c r="D55" s="25">
        <f>SUM(D60:D61)</f>
        <v>454</v>
      </c>
      <c r="E55" s="25">
        <f>SUM(E60:E61)</f>
        <v>454</v>
      </c>
      <c r="F55" s="25">
        <f>SUM(F60:F61)</f>
        <v>454</v>
      </c>
    </row>
    <row r="56" spans="1:6" s="6" customFormat="1" ht="33.75" customHeight="1" x14ac:dyDescent="0.25">
      <c r="A56" s="16" t="s">
        <v>170</v>
      </c>
      <c r="B56" s="17" t="s">
        <v>60</v>
      </c>
      <c r="C56" s="25">
        <v>724</v>
      </c>
      <c r="D56" s="25">
        <v>0</v>
      </c>
      <c r="E56" s="25">
        <v>0</v>
      </c>
      <c r="F56" s="25">
        <v>0</v>
      </c>
    </row>
    <row r="57" spans="1:6" s="6" customFormat="1" ht="33.75" customHeight="1" x14ac:dyDescent="0.25">
      <c r="A57" s="16" t="s">
        <v>171</v>
      </c>
      <c r="B57" s="17" t="s">
        <v>60</v>
      </c>
      <c r="C57" s="25">
        <v>6064</v>
      </c>
      <c r="D57" s="25">
        <v>0</v>
      </c>
      <c r="E57" s="25">
        <v>0</v>
      </c>
      <c r="F57" s="25">
        <v>0</v>
      </c>
    </row>
    <row r="58" spans="1:6" s="6" customFormat="1" ht="33.75" customHeight="1" x14ac:dyDescent="0.25">
      <c r="A58" s="16" t="s">
        <v>172</v>
      </c>
      <c r="B58" s="17" t="s">
        <v>60</v>
      </c>
      <c r="C58" s="25">
        <v>451</v>
      </c>
      <c r="D58" s="25">
        <v>0</v>
      </c>
      <c r="E58" s="25">
        <v>0</v>
      </c>
      <c r="F58" s="25">
        <v>0</v>
      </c>
    </row>
    <row r="59" spans="1:6" s="6" customFormat="1" ht="33.75" customHeight="1" x14ac:dyDescent="0.25">
      <c r="A59" s="16" t="s">
        <v>173</v>
      </c>
      <c r="B59" s="17" t="s">
        <v>60</v>
      </c>
      <c r="C59" s="25">
        <v>911</v>
      </c>
      <c r="D59" s="25">
        <v>0</v>
      </c>
      <c r="E59" s="25">
        <v>0</v>
      </c>
      <c r="F59" s="25">
        <v>0</v>
      </c>
    </row>
    <row r="60" spans="1:6" s="6" customFormat="1" ht="49.5" customHeight="1" x14ac:dyDescent="0.25">
      <c r="A60" s="16" t="s">
        <v>62</v>
      </c>
      <c r="B60" s="17" t="s">
        <v>61</v>
      </c>
      <c r="C60" s="25">
        <v>325</v>
      </c>
      <c r="D60" s="25">
        <v>454</v>
      </c>
      <c r="E60" s="25">
        <v>454</v>
      </c>
      <c r="F60" s="25">
        <v>454</v>
      </c>
    </row>
    <row r="61" spans="1:6" s="6" customFormat="1" ht="50.25" hidden="1" customHeight="1" x14ac:dyDescent="0.25">
      <c r="A61" s="16" t="s">
        <v>64</v>
      </c>
      <c r="B61" s="17" t="s">
        <v>63</v>
      </c>
      <c r="C61" s="25">
        <v>0</v>
      </c>
      <c r="D61" s="25">
        <v>0</v>
      </c>
      <c r="E61" s="25">
        <v>0</v>
      </c>
      <c r="F61" s="25">
        <v>0</v>
      </c>
    </row>
    <row r="62" spans="1:6" s="6" customFormat="1" ht="35.25" customHeight="1" x14ac:dyDescent="0.25">
      <c r="A62" s="7" t="s">
        <v>66</v>
      </c>
      <c r="B62" s="23" t="s">
        <v>65</v>
      </c>
      <c r="C62" s="25">
        <f>C63+C65+C67+C71</f>
        <v>468103</v>
      </c>
      <c r="D62" s="25">
        <f>D65+D67+D71</f>
        <v>319688</v>
      </c>
      <c r="E62" s="25">
        <f t="shared" ref="E62:F62" si="18">E65+E67+E71</f>
        <v>289597</v>
      </c>
      <c r="F62" s="25">
        <f t="shared" si="18"/>
        <v>196333</v>
      </c>
    </row>
    <row r="63" spans="1:6" s="6" customFormat="1" ht="35.25" customHeight="1" x14ac:dyDescent="0.25">
      <c r="A63" s="7" t="s">
        <v>181</v>
      </c>
      <c r="B63" s="9" t="s">
        <v>180</v>
      </c>
      <c r="C63" s="25">
        <f>C64</f>
        <v>555</v>
      </c>
      <c r="D63" s="25">
        <f t="shared" ref="D63:F63" si="19">D64</f>
        <v>0</v>
      </c>
      <c r="E63" s="25">
        <f t="shared" si="19"/>
        <v>0</v>
      </c>
      <c r="F63" s="25">
        <f t="shared" si="19"/>
        <v>0</v>
      </c>
    </row>
    <row r="64" spans="1:6" s="6" customFormat="1" ht="35.25" customHeight="1" x14ac:dyDescent="0.25">
      <c r="A64" s="7" t="s">
        <v>179</v>
      </c>
      <c r="B64" s="9" t="s">
        <v>180</v>
      </c>
      <c r="C64" s="25">
        <v>555</v>
      </c>
      <c r="D64" s="25">
        <v>0</v>
      </c>
      <c r="E64" s="25">
        <v>0</v>
      </c>
      <c r="F64" s="25">
        <v>0</v>
      </c>
    </row>
    <row r="65" spans="1:6" s="6" customFormat="1" ht="83.25" customHeight="1" x14ac:dyDescent="0.25">
      <c r="A65" s="7" t="s">
        <v>67</v>
      </c>
      <c r="B65" s="9" t="s">
        <v>129</v>
      </c>
      <c r="C65" s="25">
        <f>C66</f>
        <v>346415</v>
      </c>
      <c r="D65" s="25">
        <f>D66</f>
        <v>206807</v>
      </c>
      <c r="E65" s="25">
        <f t="shared" ref="E65:F65" si="20">E66</f>
        <v>176716</v>
      </c>
      <c r="F65" s="25">
        <f t="shared" si="20"/>
        <v>83452</v>
      </c>
    </row>
    <row r="66" spans="1:6" s="18" customFormat="1" ht="87.75" customHeight="1" x14ac:dyDescent="0.25">
      <c r="A66" s="7" t="s">
        <v>130</v>
      </c>
      <c r="B66" s="8" t="s">
        <v>68</v>
      </c>
      <c r="C66" s="25">
        <v>346415</v>
      </c>
      <c r="D66" s="25">
        <v>206807</v>
      </c>
      <c r="E66" s="25">
        <v>176716</v>
      </c>
      <c r="F66" s="25">
        <v>83452</v>
      </c>
    </row>
    <row r="67" spans="1:6" s="18" customFormat="1" ht="33.75" customHeight="1" x14ac:dyDescent="0.25">
      <c r="A67" s="19" t="s">
        <v>69</v>
      </c>
      <c r="B67" s="20" t="s">
        <v>131</v>
      </c>
      <c r="C67" s="25">
        <f>C68</f>
        <v>55199</v>
      </c>
      <c r="D67" s="25">
        <f>D68</f>
        <v>52542</v>
      </c>
      <c r="E67" s="25">
        <f t="shared" ref="E67:F67" si="21">E68</f>
        <v>52542</v>
      </c>
      <c r="F67" s="25">
        <f t="shared" si="21"/>
        <v>52542</v>
      </c>
    </row>
    <row r="68" spans="1:6" s="18" customFormat="1" ht="33.75" customHeight="1" x14ac:dyDescent="0.25">
      <c r="A68" s="19" t="s">
        <v>132</v>
      </c>
      <c r="B68" s="20" t="s">
        <v>133</v>
      </c>
      <c r="C68" s="25">
        <f>C69+C70</f>
        <v>55199</v>
      </c>
      <c r="D68" s="25">
        <f>D69+D70</f>
        <v>52542</v>
      </c>
      <c r="E68" s="25">
        <f t="shared" ref="E68:F68" si="22">E69+E70</f>
        <v>52542</v>
      </c>
      <c r="F68" s="25">
        <f t="shared" si="22"/>
        <v>52542</v>
      </c>
    </row>
    <row r="69" spans="1:6" s="18" customFormat="1" ht="57" customHeight="1" x14ac:dyDescent="0.25">
      <c r="A69" s="19" t="s">
        <v>71</v>
      </c>
      <c r="B69" s="20" t="s">
        <v>70</v>
      </c>
      <c r="C69" s="25">
        <v>28280</v>
      </c>
      <c r="D69" s="25">
        <v>28280</v>
      </c>
      <c r="E69" s="25">
        <v>28280</v>
      </c>
      <c r="F69" s="25">
        <v>28280</v>
      </c>
    </row>
    <row r="70" spans="1:6" s="18" customFormat="1" ht="47.25" x14ac:dyDescent="0.25">
      <c r="A70" s="19" t="s">
        <v>73</v>
      </c>
      <c r="B70" s="20" t="s">
        <v>72</v>
      </c>
      <c r="C70" s="29">
        <v>26919</v>
      </c>
      <c r="D70" s="29">
        <v>24262</v>
      </c>
      <c r="E70" s="29">
        <v>24262</v>
      </c>
      <c r="F70" s="29">
        <v>24262</v>
      </c>
    </row>
    <row r="71" spans="1:6" s="18" customFormat="1" ht="71.25" customHeight="1" x14ac:dyDescent="0.25">
      <c r="A71" s="19" t="s">
        <v>74</v>
      </c>
      <c r="B71" s="8" t="s">
        <v>134</v>
      </c>
      <c r="C71" s="29">
        <f>C72+C73</f>
        <v>65934</v>
      </c>
      <c r="D71" s="29">
        <f>D72+D73</f>
        <v>60339</v>
      </c>
      <c r="E71" s="29">
        <f t="shared" ref="E71:F71" si="23">E72+E73</f>
        <v>60339</v>
      </c>
      <c r="F71" s="29">
        <f t="shared" si="23"/>
        <v>60339</v>
      </c>
    </row>
    <row r="72" spans="1:6" s="18" customFormat="1" ht="86.25" customHeight="1" x14ac:dyDescent="0.25">
      <c r="A72" s="12" t="s">
        <v>135</v>
      </c>
      <c r="B72" s="13" t="s">
        <v>136</v>
      </c>
      <c r="C72" s="29">
        <v>55719</v>
      </c>
      <c r="D72" s="29">
        <v>51327</v>
      </c>
      <c r="E72" s="29">
        <v>51327</v>
      </c>
      <c r="F72" s="29">
        <v>51327</v>
      </c>
    </row>
    <row r="73" spans="1:6" s="18" customFormat="1" ht="78.75" x14ac:dyDescent="0.25">
      <c r="A73" s="12" t="s">
        <v>76</v>
      </c>
      <c r="B73" s="13" t="s">
        <v>75</v>
      </c>
      <c r="C73" s="29">
        <v>10215</v>
      </c>
      <c r="D73" s="29">
        <v>9012</v>
      </c>
      <c r="E73" s="29">
        <v>9012</v>
      </c>
      <c r="F73" s="29">
        <v>9012</v>
      </c>
    </row>
    <row r="74" spans="1:6" s="6" customFormat="1" ht="21" customHeight="1" x14ac:dyDescent="0.25">
      <c r="A74" s="7" t="s">
        <v>77</v>
      </c>
      <c r="B74" s="9" t="s">
        <v>137</v>
      </c>
      <c r="C74" s="25">
        <v>58315</v>
      </c>
      <c r="D74" s="25">
        <v>23245</v>
      </c>
      <c r="E74" s="25">
        <v>23245</v>
      </c>
      <c r="F74" s="25">
        <v>23245</v>
      </c>
    </row>
    <row r="75" spans="1:6" s="6" customFormat="1" ht="19.5" customHeight="1" x14ac:dyDescent="0.25">
      <c r="A75" s="7" t="s">
        <v>79</v>
      </c>
      <c r="B75" s="9" t="s">
        <v>78</v>
      </c>
      <c r="C75" s="25">
        <v>99529</v>
      </c>
      <c r="D75" s="25">
        <v>69308</v>
      </c>
      <c r="E75" s="25">
        <v>69161</v>
      </c>
      <c r="F75" s="25">
        <v>69356</v>
      </c>
    </row>
    <row r="76" spans="1:6" s="6" customFormat="1" ht="21" customHeight="1" x14ac:dyDescent="0.25">
      <c r="A76" s="4" t="s">
        <v>81</v>
      </c>
      <c r="B76" s="5" t="s">
        <v>80</v>
      </c>
      <c r="C76" s="24">
        <f>C77+C90+C92+C95+C96</f>
        <v>9574449.6339999996</v>
      </c>
      <c r="D76" s="24">
        <f>D77+D90+D92+D95+D96</f>
        <v>8720549.8599999994</v>
      </c>
      <c r="E76" s="24">
        <f>E77+E90+E92+E95+E96</f>
        <v>6637843.0920000002</v>
      </c>
      <c r="F76" s="24">
        <f>F77+F90+F92+F95+F96</f>
        <v>7627781.8219999997</v>
      </c>
    </row>
    <row r="77" spans="1:6" s="6" customFormat="1" ht="36" customHeight="1" x14ac:dyDescent="0.25">
      <c r="A77" s="7" t="s">
        <v>82</v>
      </c>
      <c r="B77" s="8" t="s">
        <v>138</v>
      </c>
      <c r="C77" s="25">
        <f>C78+C86+C89</f>
        <v>9155299.5130000003</v>
      </c>
      <c r="D77" s="25">
        <v>8092672.9500000002</v>
      </c>
      <c r="E77" s="25">
        <v>6637843.0920000002</v>
      </c>
      <c r="F77" s="25">
        <v>7352781.8219999997</v>
      </c>
    </row>
    <row r="78" spans="1:6" s="6" customFormat="1" ht="35.25" customHeight="1" x14ac:dyDescent="0.25">
      <c r="A78" s="7" t="s">
        <v>83</v>
      </c>
      <c r="B78" s="8" t="s">
        <v>162</v>
      </c>
      <c r="C78" s="27">
        <v>1825971.6159999999</v>
      </c>
      <c r="D78" s="27">
        <v>1073661.3999999999</v>
      </c>
      <c r="E78" s="27">
        <v>613493.07999999996</v>
      </c>
      <c r="F78" s="27">
        <v>1323868.81</v>
      </c>
    </row>
    <row r="79" spans="1:6" s="6" customFormat="1" ht="105" hidden="1" customHeight="1" x14ac:dyDescent="0.25">
      <c r="A79" s="7" t="s">
        <v>139</v>
      </c>
      <c r="B79" s="8" t="s">
        <v>140</v>
      </c>
      <c r="C79" s="27"/>
      <c r="D79" s="27"/>
      <c r="E79" s="27"/>
      <c r="F79" s="27"/>
    </row>
    <row r="80" spans="1:6" s="6" customFormat="1" ht="57" hidden="1" customHeight="1" x14ac:dyDescent="0.25">
      <c r="A80" s="7" t="s">
        <v>141</v>
      </c>
      <c r="B80" s="8" t="s">
        <v>142</v>
      </c>
      <c r="C80" s="27"/>
      <c r="D80" s="27"/>
      <c r="E80" s="27"/>
      <c r="F80" s="27"/>
    </row>
    <row r="81" spans="1:6" s="6" customFormat="1" ht="84.75" hidden="1" customHeight="1" x14ac:dyDescent="0.25">
      <c r="A81" s="7" t="s">
        <v>143</v>
      </c>
      <c r="B81" s="8" t="s">
        <v>144</v>
      </c>
      <c r="C81" s="26"/>
      <c r="D81" s="26"/>
      <c r="E81" s="26"/>
      <c r="F81" s="26"/>
    </row>
    <row r="82" spans="1:6" s="6" customFormat="1" ht="114.75" hidden="1" customHeight="1" x14ac:dyDescent="0.25">
      <c r="A82" s="7" t="s">
        <v>145</v>
      </c>
      <c r="B82" s="8" t="s">
        <v>146</v>
      </c>
      <c r="C82" s="26"/>
      <c r="D82" s="26"/>
      <c r="E82" s="26"/>
      <c r="F82" s="26"/>
    </row>
    <row r="83" spans="1:6" s="6" customFormat="1" ht="104.25" hidden="1" customHeight="1" x14ac:dyDescent="0.25">
      <c r="A83" s="7" t="s">
        <v>147</v>
      </c>
      <c r="B83" s="8" t="s">
        <v>148</v>
      </c>
      <c r="C83" s="26"/>
      <c r="D83" s="26"/>
      <c r="E83" s="26"/>
      <c r="F83" s="26"/>
    </row>
    <row r="84" spans="1:6" s="6" customFormat="1" ht="69" hidden="1" customHeight="1" x14ac:dyDescent="0.25">
      <c r="A84" s="7" t="s">
        <v>149</v>
      </c>
      <c r="B84" s="8" t="s">
        <v>150</v>
      </c>
      <c r="C84" s="27"/>
      <c r="D84" s="27"/>
      <c r="E84" s="27"/>
      <c r="F84" s="27"/>
    </row>
    <row r="85" spans="1:6" s="6" customFormat="1" ht="105.75" hidden="1" customHeight="1" x14ac:dyDescent="0.25">
      <c r="A85" s="12" t="s">
        <v>151</v>
      </c>
      <c r="B85" s="13" t="s">
        <v>152</v>
      </c>
      <c r="C85" s="26"/>
      <c r="D85" s="26"/>
      <c r="E85" s="26"/>
      <c r="F85" s="26"/>
    </row>
    <row r="86" spans="1:6" s="6" customFormat="1" ht="18" customHeight="1" x14ac:dyDescent="0.25">
      <c r="A86" s="7" t="s">
        <v>84</v>
      </c>
      <c r="B86" s="8" t="s">
        <v>163</v>
      </c>
      <c r="C86" s="27">
        <v>5337876</v>
      </c>
      <c r="D86" s="27">
        <v>5485545</v>
      </c>
      <c r="E86" s="27">
        <v>5483035</v>
      </c>
      <c r="F86" s="27">
        <v>5484078</v>
      </c>
    </row>
    <row r="87" spans="1:6" s="6" customFormat="1" ht="68.25" hidden="1" customHeight="1" x14ac:dyDescent="0.25">
      <c r="A87" s="10" t="s">
        <v>153</v>
      </c>
      <c r="B87" s="8" t="s">
        <v>154</v>
      </c>
      <c r="C87" s="27"/>
      <c r="D87" s="27"/>
      <c r="E87" s="27"/>
      <c r="F87" s="27"/>
    </row>
    <row r="88" spans="1:6" s="6" customFormat="1" ht="54" hidden="1" customHeight="1" x14ac:dyDescent="0.25">
      <c r="A88" s="10" t="s">
        <v>155</v>
      </c>
      <c r="B88" s="8" t="s">
        <v>156</v>
      </c>
      <c r="C88" s="27"/>
      <c r="D88" s="27"/>
      <c r="E88" s="27"/>
      <c r="F88" s="27"/>
    </row>
    <row r="89" spans="1:6" s="6" customFormat="1" ht="21.75" customHeight="1" x14ac:dyDescent="0.25">
      <c r="A89" s="7" t="s">
        <v>85</v>
      </c>
      <c r="B89" s="8" t="s">
        <v>168</v>
      </c>
      <c r="C89" s="27">
        <v>1991451.8970000001</v>
      </c>
      <c r="D89" s="27">
        <v>1533466.55</v>
      </c>
      <c r="E89" s="27">
        <v>541315.01199999999</v>
      </c>
      <c r="F89" s="27">
        <v>544835.01199999999</v>
      </c>
    </row>
    <row r="90" spans="1:6" s="6" customFormat="1" ht="21.75" hidden="1" customHeight="1" x14ac:dyDescent="0.25">
      <c r="A90" s="7" t="s">
        <v>86</v>
      </c>
      <c r="B90" s="8" t="s">
        <v>157</v>
      </c>
      <c r="C90" s="26">
        <f>C91</f>
        <v>0</v>
      </c>
      <c r="D90" s="26">
        <f>D91</f>
        <v>0</v>
      </c>
      <c r="E90" s="26">
        <f t="shared" ref="E90:F90" si="24">E91</f>
        <v>0</v>
      </c>
      <c r="F90" s="26">
        <f t="shared" si="24"/>
        <v>0</v>
      </c>
    </row>
    <row r="91" spans="1:6" s="6" customFormat="1" ht="31.5" hidden="1" customHeight="1" x14ac:dyDescent="0.25">
      <c r="A91" s="7" t="s">
        <v>88</v>
      </c>
      <c r="B91" s="8" t="s">
        <v>87</v>
      </c>
      <c r="C91" s="26">
        <v>0</v>
      </c>
      <c r="D91" s="26">
        <v>0</v>
      </c>
      <c r="E91" s="26">
        <v>0</v>
      </c>
      <c r="F91" s="26">
        <v>0</v>
      </c>
    </row>
    <row r="92" spans="1:6" s="6" customFormat="1" ht="21" customHeight="1" x14ac:dyDescent="0.25">
      <c r="A92" s="7" t="s">
        <v>89</v>
      </c>
      <c r="B92" s="21" t="s">
        <v>158</v>
      </c>
      <c r="C92" s="27">
        <f>C94</f>
        <v>459388.60499999998</v>
      </c>
      <c r="D92" s="27">
        <f>D93+D94</f>
        <v>627876.91</v>
      </c>
      <c r="E92" s="27">
        <f t="shared" ref="E92:F92" si="25">E93+E94</f>
        <v>0</v>
      </c>
      <c r="F92" s="27">
        <f t="shared" si="25"/>
        <v>275000</v>
      </c>
    </row>
    <row r="93" spans="1:6" s="6" customFormat="1" ht="31.5" hidden="1" x14ac:dyDescent="0.25">
      <c r="A93" s="7" t="s">
        <v>91</v>
      </c>
      <c r="B93" s="8" t="s">
        <v>90</v>
      </c>
      <c r="C93" s="27"/>
      <c r="D93" s="27"/>
      <c r="E93" s="27"/>
      <c r="F93" s="27"/>
    </row>
    <row r="94" spans="1:6" s="6" customFormat="1" ht="22.5" customHeight="1" x14ac:dyDescent="0.25">
      <c r="A94" s="7" t="s">
        <v>92</v>
      </c>
      <c r="B94" s="8" t="s">
        <v>90</v>
      </c>
      <c r="C94" s="27">
        <v>459388.60499999998</v>
      </c>
      <c r="D94" s="26">
        <v>627876.91</v>
      </c>
      <c r="E94" s="26">
        <v>0</v>
      </c>
      <c r="F94" s="26">
        <v>275000</v>
      </c>
    </row>
    <row r="95" spans="1:6" s="6" customFormat="1" ht="68.25" customHeight="1" x14ac:dyDescent="0.25">
      <c r="A95" s="7" t="s">
        <v>94</v>
      </c>
      <c r="B95" s="8" t="s">
        <v>93</v>
      </c>
      <c r="C95" s="26">
        <v>2034.3510000000001</v>
      </c>
      <c r="D95" s="26">
        <v>0</v>
      </c>
      <c r="E95" s="26">
        <v>0</v>
      </c>
      <c r="F95" s="26">
        <v>0</v>
      </c>
    </row>
    <row r="96" spans="1:6" s="6" customFormat="1" ht="51.75" customHeight="1" x14ac:dyDescent="0.25">
      <c r="A96" s="7" t="s">
        <v>96</v>
      </c>
      <c r="B96" s="8" t="s">
        <v>95</v>
      </c>
      <c r="C96" s="26">
        <v>-42272.834999999999</v>
      </c>
      <c r="D96" s="26">
        <v>0</v>
      </c>
      <c r="E96" s="26">
        <v>0</v>
      </c>
      <c r="F96" s="26">
        <v>0</v>
      </c>
    </row>
    <row r="97" spans="1:16" s="6" customFormat="1" ht="20.25" customHeight="1" x14ac:dyDescent="0.25">
      <c r="A97" s="7"/>
      <c r="B97" s="33" t="s">
        <v>165</v>
      </c>
      <c r="C97" s="30">
        <f>C9+C76</f>
        <v>13926265.634</v>
      </c>
      <c r="D97" s="30">
        <f>D9+D76</f>
        <v>12951690.859999999</v>
      </c>
      <c r="E97" s="30">
        <f>E9+E76</f>
        <v>11121869.092</v>
      </c>
      <c r="F97" s="30">
        <f>F9+F76</f>
        <v>12295037.822000001</v>
      </c>
    </row>
    <row r="98" spans="1:16" ht="15.7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1"/>
      <c r="L98" s="1"/>
      <c r="M98" s="1"/>
      <c r="N98" s="1"/>
      <c r="O98" s="1"/>
      <c r="P98" s="1"/>
    </row>
    <row r="99" spans="1:1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</sheetData>
  <mergeCells count="6">
    <mergeCell ref="A3:F3"/>
    <mergeCell ref="A2:F2"/>
    <mergeCell ref="A6:B6"/>
    <mergeCell ref="D6:F6"/>
    <mergeCell ref="A5:B5"/>
    <mergeCell ref="C6:C7"/>
  </mergeCells>
  <pageMargins left="0.31496062992125984" right="0" top="0.35433070866141736" bottom="0.39370078740157483" header="0.31496062992125984" footer="0.11811023622047245"/>
  <pageSetup paperSize="9" scale="60" fitToHeight="0" orientation="portrait" r:id="rId1"/>
  <headerFooter>
    <oddFooter>&amp;L&amp;D; &amp;T; &amp;Z&amp;F&amp;R&amp;P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workbookViewId="0">
      <selection activeCell="E4" sqref="E4"/>
    </sheetView>
  </sheetViews>
  <sheetFormatPr defaultRowHeight="15" x14ac:dyDescent="0.25"/>
  <cols>
    <col min="1" max="1" width="63" customWidth="1"/>
    <col min="2" max="2" width="16.42578125" customWidth="1"/>
    <col min="3" max="3" width="16.7109375" customWidth="1"/>
    <col min="4" max="4" width="16" customWidth="1"/>
    <col min="5" max="5" width="16.28515625" customWidth="1"/>
    <col min="6" max="6" width="15.7109375" customWidth="1"/>
  </cols>
  <sheetData>
    <row r="1" spans="1:16" ht="15.75" x14ac:dyDescent="0.25">
      <c r="A1" s="2"/>
      <c r="B1" s="2"/>
      <c r="C1" s="2"/>
      <c r="D1" s="2"/>
      <c r="E1" s="2"/>
      <c r="F1" s="2"/>
    </row>
    <row r="2" spans="1:16" ht="56.25" customHeight="1" x14ac:dyDescent="0.25">
      <c r="A2" s="51" t="s">
        <v>191</v>
      </c>
      <c r="B2" s="51"/>
      <c r="C2" s="51"/>
      <c r="D2" s="51"/>
      <c r="E2" s="51"/>
      <c r="F2" s="51"/>
    </row>
    <row r="3" spans="1:16" ht="24" customHeight="1" x14ac:dyDescent="0.25">
      <c r="A3" s="38" t="s">
        <v>106</v>
      </c>
      <c r="B3" s="34"/>
      <c r="C3" s="2"/>
      <c r="D3" s="2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67.5" customHeight="1" x14ac:dyDescent="0.25">
      <c r="A4" s="32" t="s">
        <v>186</v>
      </c>
      <c r="B4" s="32" t="s">
        <v>183</v>
      </c>
      <c r="C4" s="32" t="s">
        <v>166</v>
      </c>
      <c r="D4" s="32" t="s">
        <v>184</v>
      </c>
      <c r="E4" s="32" t="s">
        <v>198</v>
      </c>
      <c r="F4" s="32" t="s">
        <v>185</v>
      </c>
      <c r="G4" s="2"/>
      <c r="H4" s="2"/>
      <c r="I4" s="2"/>
      <c r="J4" s="2"/>
      <c r="K4" s="1"/>
      <c r="L4" s="1"/>
      <c r="M4" s="1"/>
      <c r="N4" s="1"/>
      <c r="O4" s="1"/>
      <c r="P4" s="1"/>
    </row>
    <row r="5" spans="1:16" s="6" customFormat="1" ht="20.25" customHeight="1" x14ac:dyDescent="0.25">
      <c r="A5" s="39" t="s">
        <v>0</v>
      </c>
      <c r="B5" s="24">
        <f>B6+B12</f>
        <v>4453972.2590000005</v>
      </c>
      <c r="C5" s="24">
        <f>C6+C12</f>
        <v>4351816</v>
      </c>
      <c r="D5" s="24">
        <f>D6+D12</f>
        <v>4231141</v>
      </c>
      <c r="E5" s="24">
        <f>E6+E12</f>
        <v>4484026</v>
      </c>
      <c r="F5" s="24">
        <f>F6+F12</f>
        <v>4667256</v>
      </c>
    </row>
    <row r="6" spans="1:16" s="6" customFormat="1" ht="16.5" customHeight="1" x14ac:dyDescent="0.25">
      <c r="A6" s="39" t="s">
        <v>107</v>
      </c>
      <c r="B6" s="24">
        <f>B7+B8+B9+B10+B11</f>
        <v>2409149.6260000002</v>
      </c>
      <c r="C6" s="24">
        <f>C7+C8+C9+C10+C11</f>
        <v>2760614</v>
      </c>
      <c r="D6" s="24">
        <f t="shared" ref="D6:F6" si="0">D7+D8+D9+D10+D11</f>
        <v>2945516</v>
      </c>
      <c r="E6" s="24">
        <f t="shared" si="0"/>
        <v>3271765</v>
      </c>
      <c r="F6" s="24">
        <f t="shared" si="0"/>
        <v>3548310</v>
      </c>
    </row>
    <row r="7" spans="1:16" s="6" customFormat="1" ht="18" customHeight="1" x14ac:dyDescent="0.25">
      <c r="A7" s="40" t="s">
        <v>4</v>
      </c>
      <c r="B7" s="26">
        <v>1099222.9609999999</v>
      </c>
      <c r="C7" s="26">
        <v>1296693</v>
      </c>
      <c r="D7" s="26">
        <v>1273765</v>
      </c>
      <c r="E7" s="26">
        <v>1360845</v>
      </c>
      <c r="F7" s="26">
        <v>1457917</v>
      </c>
    </row>
    <row r="8" spans="1:16" s="6" customFormat="1" ht="33.75" customHeight="1" x14ac:dyDescent="0.25">
      <c r="A8" s="41" t="s">
        <v>197</v>
      </c>
      <c r="B8" s="28">
        <v>33465.862000000001</v>
      </c>
      <c r="C8" s="27">
        <v>32925</v>
      </c>
      <c r="D8" s="27">
        <v>34118</v>
      </c>
      <c r="E8" s="27">
        <v>34118</v>
      </c>
      <c r="F8" s="27">
        <v>34118</v>
      </c>
    </row>
    <row r="9" spans="1:16" s="6" customFormat="1" ht="18.2" customHeight="1" x14ac:dyDescent="0.25">
      <c r="A9" s="40" t="s">
        <v>189</v>
      </c>
      <c r="B9" s="26">
        <v>1199004.3370000001</v>
      </c>
      <c r="C9" s="25">
        <v>1359364</v>
      </c>
      <c r="D9" s="25">
        <v>1561228</v>
      </c>
      <c r="E9" s="25">
        <v>1800397</v>
      </c>
      <c r="F9" s="25">
        <v>1979870</v>
      </c>
    </row>
    <row r="10" spans="1:16" s="6" customFormat="1" ht="18.2" customHeight="1" x14ac:dyDescent="0.25">
      <c r="A10" s="40" t="s">
        <v>188</v>
      </c>
      <c r="B10" s="26">
        <v>77534.305999999997</v>
      </c>
      <c r="C10" s="25">
        <v>71632</v>
      </c>
      <c r="D10" s="27">
        <v>76405</v>
      </c>
      <c r="E10" s="27">
        <v>76405</v>
      </c>
      <c r="F10" s="27">
        <v>76405</v>
      </c>
    </row>
    <row r="11" spans="1:16" s="6" customFormat="1" ht="18.2" customHeight="1" x14ac:dyDescent="0.25">
      <c r="A11" s="40" t="s">
        <v>187</v>
      </c>
      <c r="B11" s="26">
        <v>-77.84</v>
      </c>
      <c r="C11" s="25">
        <v>0</v>
      </c>
      <c r="D11" s="27">
        <v>0</v>
      </c>
      <c r="E11" s="27">
        <v>0</v>
      </c>
      <c r="F11" s="27">
        <v>0</v>
      </c>
    </row>
    <row r="12" spans="1:16" s="6" customFormat="1" ht="15.75" x14ac:dyDescent="0.25">
      <c r="A12" s="42" t="s">
        <v>117</v>
      </c>
      <c r="B12" s="36">
        <f>B13+B14+B15+B16+B17+B18</f>
        <v>2044822.6330000001</v>
      </c>
      <c r="C12" s="24">
        <f>C13+C14+C15+C16+C17+C18</f>
        <v>1591202</v>
      </c>
      <c r="D12" s="24">
        <f>D13+D14+D15+D16+D17+D18</f>
        <v>1285625</v>
      </c>
      <c r="E12" s="24">
        <f>E13+E14+E15+E16+E17+E18</f>
        <v>1212261</v>
      </c>
      <c r="F12" s="24">
        <f>F13+F14+F15+F16+F17+F18</f>
        <v>1118946</v>
      </c>
    </row>
    <row r="13" spans="1:16" s="6" customFormat="1" ht="31.5" x14ac:dyDescent="0.25">
      <c r="A13" s="40" t="s">
        <v>196</v>
      </c>
      <c r="B13" s="26">
        <v>1036129.851</v>
      </c>
      <c r="C13" s="25">
        <v>948981</v>
      </c>
      <c r="D13" s="25">
        <v>864936</v>
      </c>
      <c r="E13" s="25">
        <v>821810</v>
      </c>
      <c r="F13" s="25">
        <v>821564</v>
      </c>
    </row>
    <row r="14" spans="1:16" s="6" customFormat="1" ht="18" customHeight="1" x14ac:dyDescent="0.25">
      <c r="A14" s="40" t="s">
        <v>195</v>
      </c>
      <c r="B14" s="26">
        <v>10616.777</v>
      </c>
      <c r="C14" s="25">
        <v>5052</v>
      </c>
      <c r="D14" s="25">
        <v>5217</v>
      </c>
      <c r="E14" s="25">
        <v>5217</v>
      </c>
      <c r="F14" s="25">
        <v>5217</v>
      </c>
    </row>
    <row r="15" spans="1:16" s="6" customFormat="1" ht="30" customHeight="1" x14ac:dyDescent="0.25">
      <c r="A15" s="43" t="s">
        <v>194</v>
      </c>
      <c r="B15" s="37">
        <v>1123.2950000000001</v>
      </c>
      <c r="C15" s="25">
        <v>11222</v>
      </c>
      <c r="D15" s="25">
        <v>3231</v>
      </c>
      <c r="E15" s="25">
        <v>3231</v>
      </c>
      <c r="F15" s="25">
        <v>3231</v>
      </c>
    </row>
    <row r="16" spans="1:16" s="6" customFormat="1" ht="18.2" customHeight="1" x14ac:dyDescent="0.25">
      <c r="A16" s="40" t="s">
        <v>193</v>
      </c>
      <c r="B16" s="26">
        <v>850783.81099999999</v>
      </c>
      <c r="C16" s="25">
        <v>468103</v>
      </c>
      <c r="D16" s="25">
        <v>319688</v>
      </c>
      <c r="E16" s="25">
        <v>289597</v>
      </c>
      <c r="F16" s="25">
        <v>196333</v>
      </c>
    </row>
    <row r="17" spans="1:16" s="6" customFormat="1" ht="18.2" customHeight="1" x14ac:dyDescent="0.25">
      <c r="A17" s="40" t="s">
        <v>192</v>
      </c>
      <c r="B17" s="26">
        <v>38883.764000000003</v>
      </c>
      <c r="C17" s="25">
        <v>58315</v>
      </c>
      <c r="D17" s="25">
        <v>23245</v>
      </c>
      <c r="E17" s="25">
        <v>23245</v>
      </c>
      <c r="F17" s="25">
        <v>23245</v>
      </c>
    </row>
    <row r="18" spans="1:16" s="6" customFormat="1" ht="18.2" customHeight="1" x14ac:dyDescent="0.25">
      <c r="A18" s="40" t="s">
        <v>187</v>
      </c>
      <c r="B18" s="26">
        <v>107285.13499999999</v>
      </c>
      <c r="C18" s="25">
        <v>99529</v>
      </c>
      <c r="D18" s="25">
        <v>69308</v>
      </c>
      <c r="E18" s="25">
        <v>69161</v>
      </c>
      <c r="F18" s="25">
        <v>69356</v>
      </c>
    </row>
    <row r="19" spans="1:16" s="6" customFormat="1" ht="18.2" customHeight="1" x14ac:dyDescent="0.25">
      <c r="A19" s="39" t="s">
        <v>80</v>
      </c>
      <c r="B19" s="35">
        <v>7099454.7110000001</v>
      </c>
      <c r="C19" s="24">
        <v>9574449.6339999996</v>
      </c>
      <c r="D19" s="24">
        <v>8720549.8599999994</v>
      </c>
      <c r="E19" s="24">
        <v>6637843.0920000002</v>
      </c>
      <c r="F19" s="24">
        <v>7627781.8219999997</v>
      </c>
    </row>
    <row r="20" spans="1:16" s="6" customFormat="1" ht="31.5" x14ac:dyDescent="0.25">
      <c r="A20" s="41" t="s">
        <v>190</v>
      </c>
      <c r="B20" s="28">
        <v>6510464.4380000001</v>
      </c>
      <c r="C20" s="25">
        <v>9155299.5130000003</v>
      </c>
      <c r="D20" s="25">
        <v>8092672.9500000002</v>
      </c>
      <c r="E20" s="25">
        <v>6637843.0920000002</v>
      </c>
      <c r="F20" s="25">
        <v>7352781.8219999997</v>
      </c>
    </row>
    <row r="21" spans="1:16" s="6" customFormat="1" ht="26.25" customHeight="1" x14ac:dyDescent="0.25">
      <c r="A21" s="39" t="s">
        <v>165</v>
      </c>
      <c r="B21" s="35">
        <f>B19+B5</f>
        <v>11553426.970000001</v>
      </c>
      <c r="C21" s="30">
        <f>C5+C19</f>
        <v>13926265.634</v>
      </c>
      <c r="D21" s="30">
        <f>D5+D19</f>
        <v>12951690.859999999</v>
      </c>
      <c r="E21" s="30">
        <f>E5+E19</f>
        <v>11121869.092</v>
      </c>
      <c r="F21" s="30">
        <f>F5+F19</f>
        <v>12295037.822000001</v>
      </c>
    </row>
    <row r="22" spans="1:16" ht="15.7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1"/>
      <c r="L22" s="1"/>
      <c r="M22" s="1"/>
      <c r="N22" s="1"/>
      <c r="O22" s="1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</sheetData>
  <mergeCells count="1">
    <mergeCell ref="A2:F2"/>
  </mergeCells>
  <pageMargins left="0.31496062992125984" right="0.31496062992125984" top="0.55118110236220474" bottom="0.55118110236220474" header="0.31496062992125984" footer="0.31496062992125984"/>
  <pageSetup paperSize="9" scale="97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24.12.2018</vt:lpstr>
      <vt:lpstr>Лист1</vt:lpstr>
      <vt:lpstr>'24.12.2018'!Заголовки_для_печати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Сергеевич Душкин</dc:creator>
  <cp:lastModifiedBy>Синдияшкин  Максим Викторович</cp:lastModifiedBy>
  <cp:lastPrinted>2018-12-26T09:49:16Z</cp:lastPrinted>
  <dcterms:created xsi:type="dcterms:W3CDTF">2017-09-20T12:43:06Z</dcterms:created>
  <dcterms:modified xsi:type="dcterms:W3CDTF">2018-12-26T09:49:42Z</dcterms:modified>
</cp:coreProperties>
</file>