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20200720\ФКУ_опуб\"/>
    </mc:Choice>
  </mc:AlternateContent>
  <bookViews>
    <workbookView xWindow="-120" yWindow="-60" windowWidth="29040" windowHeight="15780"/>
  </bookViews>
  <sheets>
    <sheet name="Результат 1" sheetId="1" r:id="rId1"/>
  </sheets>
  <definedNames>
    <definedName name="_xlnm.Print_Titles" localSheetId="0">'Результат 1'!$6:$7</definedName>
  </definedNames>
  <calcPr calcId="162913"/>
</workbook>
</file>

<file path=xl/calcChain.xml><?xml version="1.0" encoding="utf-8"?>
<calcChain xmlns="http://schemas.openxmlformats.org/spreadsheetml/2006/main">
  <c r="J16" i="1" l="1"/>
  <c r="I15" i="1"/>
  <c r="I13" i="1"/>
  <c r="I59" i="1"/>
  <c r="I28" i="1"/>
  <c r="I51" i="1"/>
  <c r="I30" i="1"/>
  <c r="L13" i="1" l="1"/>
  <c r="L14" i="1"/>
  <c r="L18" i="1"/>
  <c r="L19" i="1"/>
  <c r="L20" i="1"/>
  <c r="L21" i="1"/>
  <c r="L23" i="1"/>
  <c r="L24" i="1"/>
  <c r="L26" i="1"/>
  <c r="L28" i="1"/>
  <c r="L30" i="1"/>
  <c r="L31" i="1"/>
  <c r="L33" i="1"/>
  <c r="L35" i="1"/>
  <c r="L40" i="1"/>
  <c r="L41" i="1"/>
  <c r="L42" i="1"/>
  <c r="L43" i="1"/>
  <c r="L47" i="1"/>
  <c r="L49" i="1"/>
  <c r="L50" i="1"/>
  <c r="L51" i="1"/>
  <c r="L53" i="1"/>
  <c r="L54" i="1"/>
  <c r="L57" i="1"/>
  <c r="L58" i="1"/>
  <c r="L59" i="1"/>
  <c r="L63" i="1"/>
  <c r="L67" i="1"/>
  <c r="L68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7" i="1"/>
  <c r="L128" i="1"/>
  <c r="L130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4" i="1"/>
  <c r="L275" i="1"/>
  <c r="L276" i="1"/>
  <c r="L277" i="1"/>
  <c r="L278" i="1"/>
  <c r="L279" i="1"/>
  <c r="L280" i="1"/>
  <c r="L281" i="1"/>
  <c r="L282" i="1"/>
  <c r="L283" i="1"/>
  <c r="K13" i="1"/>
  <c r="K14" i="1"/>
  <c r="K15" i="1"/>
  <c r="K18" i="1"/>
  <c r="K19" i="1"/>
  <c r="K20" i="1"/>
  <c r="K21" i="1"/>
  <c r="K23" i="1"/>
  <c r="K24" i="1"/>
  <c r="K25" i="1"/>
  <c r="K26" i="1"/>
  <c r="K28" i="1"/>
  <c r="K30" i="1"/>
  <c r="K31" i="1"/>
  <c r="K33" i="1"/>
  <c r="K34" i="1"/>
  <c r="K35" i="1"/>
  <c r="K40" i="1"/>
  <c r="K41" i="1"/>
  <c r="K42" i="1"/>
  <c r="K43" i="1"/>
  <c r="K47" i="1"/>
  <c r="K49" i="1"/>
  <c r="K50" i="1"/>
  <c r="K51" i="1"/>
  <c r="K53" i="1"/>
  <c r="K54" i="1"/>
  <c r="K57" i="1"/>
  <c r="K58" i="1"/>
  <c r="K59" i="1"/>
  <c r="K61" i="1"/>
  <c r="K62" i="1"/>
  <c r="K63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7" i="1"/>
  <c r="K128" i="1"/>
  <c r="K130" i="1"/>
  <c r="K132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J13" i="1"/>
  <c r="J14" i="1"/>
  <c r="J15" i="1"/>
  <c r="J18" i="1"/>
  <c r="J19" i="1"/>
  <c r="J20" i="1"/>
  <c r="J21" i="1"/>
  <c r="J23" i="1"/>
  <c r="J24" i="1"/>
  <c r="J25" i="1"/>
  <c r="J26" i="1"/>
  <c r="J28" i="1"/>
  <c r="J30" i="1"/>
  <c r="J31" i="1"/>
  <c r="J33" i="1"/>
  <c r="J34" i="1"/>
  <c r="J35" i="1"/>
  <c r="J36" i="1"/>
  <c r="J40" i="1"/>
  <c r="J41" i="1"/>
  <c r="J42" i="1"/>
  <c r="J43" i="1"/>
  <c r="J44" i="1"/>
  <c r="J45" i="1"/>
  <c r="J47" i="1"/>
  <c r="J49" i="1"/>
  <c r="J50" i="1"/>
  <c r="J51" i="1"/>
  <c r="J52" i="1"/>
  <c r="J53" i="1"/>
  <c r="J54" i="1"/>
  <c r="J57" i="1"/>
  <c r="J58" i="1"/>
  <c r="J59" i="1"/>
  <c r="J61" i="1"/>
  <c r="J62" i="1"/>
  <c r="J63" i="1"/>
  <c r="J64" i="1"/>
  <c r="J65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5" i="1"/>
  <c r="J127" i="1"/>
  <c r="J128" i="1"/>
  <c r="J129" i="1"/>
  <c r="J130" i="1"/>
  <c r="J131" i="1"/>
  <c r="J132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I14" i="1"/>
  <c r="I16" i="1"/>
  <c r="I18" i="1"/>
  <c r="I19" i="1"/>
  <c r="I20" i="1"/>
  <c r="I21" i="1"/>
  <c r="I23" i="1"/>
  <c r="I24" i="1"/>
  <c r="I25" i="1"/>
  <c r="I26" i="1"/>
  <c r="I31" i="1"/>
  <c r="I33" i="1"/>
  <c r="I34" i="1"/>
  <c r="I35" i="1"/>
  <c r="I36" i="1"/>
  <c r="I40" i="1"/>
  <c r="I41" i="1"/>
  <c r="I42" i="1"/>
  <c r="I43" i="1"/>
  <c r="I44" i="1"/>
  <c r="I45" i="1"/>
  <c r="I47" i="1"/>
  <c r="I49" i="1"/>
  <c r="I50" i="1"/>
  <c r="I52" i="1"/>
  <c r="I53" i="1"/>
  <c r="I54" i="1"/>
  <c r="I57" i="1"/>
  <c r="I58" i="1"/>
  <c r="I61" i="1"/>
  <c r="I62" i="1"/>
  <c r="I63" i="1"/>
  <c r="I64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5" i="1"/>
  <c r="I127" i="1"/>
  <c r="I128" i="1"/>
  <c r="I129" i="1"/>
  <c r="I130" i="1"/>
  <c r="I131" i="1"/>
  <c r="I132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E134" i="1" l="1"/>
  <c r="E126" i="1"/>
  <c r="E32" i="1"/>
  <c r="E124" i="1"/>
  <c r="E66" i="1"/>
  <c r="E60" i="1"/>
  <c r="E56" i="1"/>
  <c r="E55" i="1" s="1"/>
  <c r="E48" i="1"/>
  <c r="E46" i="1"/>
  <c r="E39" i="1"/>
  <c r="E29" i="1"/>
  <c r="E27" i="1" s="1"/>
  <c r="E22" i="1"/>
  <c r="E17" i="1"/>
  <c r="E12" i="1"/>
  <c r="E11" i="1" s="1"/>
  <c r="E133" i="1" l="1"/>
  <c r="E38" i="1"/>
  <c r="E37" i="1" s="1"/>
  <c r="E10" i="1"/>
  <c r="E9" i="1" l="1"/>
  <c r="E284" i="1" s="1"/>
  <c r="G12" i="1" l="1"/>
  <c r="I12" i="1" s="1"/>
  <c r="F12" i="1"/>
  <c r="K12" i="1" s="1"/>
  <c r="H46" i="1" l="1"/>
  <c r="F134" i="1" l="1"/>
  <c r="F39" i="1"/>
  <c r="K39" i="1" s="1"/>
  <c r="K134" i="1" l="1"/>
  <c r="H12" i="1"/>
  <c r="L12" i="1" l="1"/>
  <c r="J12" i="1"/>
  <c r="F11" i="1"/>
  <c r="K11" i="1" s="1"/>
  <c r="G134" i="1"/>
  <c r="G126" i="1"/>
  <c r="G66" i="1"/>
  <c r="I66" i="1" s="1"/>
  <c r="G60" i="1"/>
  <c r="I60" i="1" s="1"/>
  <c r="G56" i="1"/>
  <c r="I56" i="1" s="1"/>
  <c r="G48" i="1"/>
  <c r="I48" i="1" s="1"/>
  <c r="G46" i="1"/>
  <c r="G39" i="1"/>
  <c r="I39" i="1" s="1"/>
  <c r="G32" i="1"/>
  <c r="I32" i="1" s="1"/>
  <c r="G29" i="1"/>
  <c r="G22" i="1"/>
  <c r="I22" i="1" s="1"/>
  <c r="G17" i="1"/>
  <c r="I17" i="1" s="1"/>
  <c r="G11" i="1"/>
  <c r="I11" i="1" s="1"/>
  <c r="G133" i="1" l="1"/>
  <c r="I133" i="1" s="1"/>
  <c r="I134" i="1"/>
  <c r="G124" i="1"/>
  <c r="I124" i="1" s="1"/>
  <c r="I126" i="1"/>
  <c r="I46" i="1"/>
  <c r="L46" i="1"/>
  <c r="G27" i="1"/>
  <c r="I27" i="1" s="1"/>
  <c r="I29" i="1"/>
  <c r="G55" i="1"/>
  <c r="I55" i="1" s="1"/>
  <c r="G38" i="1"/>
  <c r="H39" i="1"/>
  <c r="L39" i="1" l="1"/>
  <c r="J39" i="1"/>
  <c r="G10" i="1"/>
  <c r="I10" i="1" s="1"/>
  <c r="G37" i="1"/>
  <c r="I37" i="1" s="1"/>
  <c r="I38" i="1"/>
  <c r="H60" i="1"/>
  <c r="L60" i="1" l="1"/>
  <c r="G9" i="1"/>
  <c r="F60" i="1"/>
  <c r="K60" i="1" s="1"/>
  <c r="G284" i="1" l="1"/>
  <c r="I284" i="1" s="1"/>
  <c r="I9" i="1"/>
  <c r="J60" i="1"/>
  <c r="F133" i="1"/>
  <c r="H134" i="1"/>
  <c r="H126" i="1"/>
  <c r="H66" i="1"/>
  <c r="H56" i="1"/>
  <c r="H48" i="1"/>
  <c r="H32" i="1"/>
  <c r="H29" i="1"/>
  <c r="H22" i="1"/>
  <c r="H17" i="1"/>
  <c r="L134" i="1" l="1"/>
  <c r="J134" i="1"/>
  <c r="L17" i="1"/>
  <c r="L66" i="1"/>
  <c r="L126" i="1"/>
  <c r="L22" i="1"/>
  <c r="L32" i="1"/>
  <c r="L56" i="1"/>
  <c r="L48" i="1"/>
  <c r="L29" i="1"/>
  <c r="K133" i="1"/>
  <c r="H38" i="1"/>
  <c r="H11" i="1"/>
  <c r="H124" i="1"/>
  <c r="H133" i="1"/>
  <c r="L133" i="1" s="1"/>
  <c r="H27" i="1"/>
  <c r="H55" i="1"/>
  <c r="J133" i="1" l="1"/>
  <c r="L124" i="1"/>
  <c r="L11" i="1"/>
  <c r="J11" i="1"/>
  <c r="L55" i="1"/>
  <c r="L38" i="1"/>
  <c r="L27" i="1"/>
  <c r="H10" i="1"/>
  <c r="H37" i="1"/>
  <c r="F126" i="1"/>
  <c r="F56" i="1"/>
  <c r="F124" i="1" l="1"/>
  <c r="K126" i="1"/>
  <c r="J126" i="1"/>
  <c r="K56" i="1"/>
  <c r="J56" i="1"/>
  <c r="L37" i="1"/>
  <c r="L10" i="1"/>
  <c r="H9" i="1"/>
  <c r="F66" i="1"/>
  <c r="F48" i="1"/>
  <c r="F46" i="1"/>
  <c r="F32" i="1"/>
  <c r="F29" i="1"/>
  <c r="F22" i="1"/>
  <c r="F17" i="1"/>
  <c r="L9" i="1" l="1"/>
  <c r="K17" i="1"/>
  <c r="J17" i="1"/>
  <c r="K22" i="1"/>
  <c r="J22" i="1"/>
  <c r="K32" i="1"/>
  <c r="J32" i="1"/>
  <c r="K46" i="1"/>
  <c r="J46" i="1"/>
  <c r="K66" i="1"/>
  <c r="J66" i="1"/>
  <c r="K124" i="1"/>
  <c r="J124" i="1"/>
  <c r="K48" i="1"/>
  <c r="J48" i="1"/>
  <c r="K29" i="1"/>
  <c r="J29" i="1"/>
  <c r="H284" i="1"/>
  <c r="L284" i="1" s="1"/>
  <c r="F27" i="1"/>
  <c r="F38" i="1"/>
  <c r="F55" i="1"/>
  <c r="K55" i="1" l="1"/>
  <c r="J55" i="1"/>
  <c r="K38" i="1"/>
  <c r="J38" i="1"/>
  <c r="F10" i="1"/>
  <c r="K27" i="1"/>
  <c r="J27" i="1"/>
  <c r="F37" i="1"/>
  <c r="K37" i="1" l="1"/>
  <c r="J37" i="1"/>
  <c r="F9" i="1"/>
  <c r="K10" i="1"/>
  <c r="J10" i="1"/>
  <c r="K9" i="1" l="1"/>
  <c r="J9" i="1"/>
  <c r="F284" i="1"/>
  <c r="K284" i="1" s="1"/>
  <c r="J284" i="1" l="1"/>
</calcChain>
</file>

<file path=xl/sharedStrings.xml><?xml version="1.0" encoding="utf-8"?>
<sst xmlns="http://schemas.openxmlformats.org/spreadsheetml/2006/main" count="836" uniqueCount="414">
  <si>
    <t>Код главы</t>
  </si>
  <si>
    <t>Код дохода</t>
  </si>
  <si>
    <t>Наименование кода дохода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</si>
  <si>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</si>
  <si>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</si>
  <si>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</si>
  <si>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</si>
  <si>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</si>
  <si>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</si>
  <si>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</si>
  <si>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</si>
  <si>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182</t>
  </si>
  <si>
    <t>1 01 02 030 01 0000 110</t>
  </si>
  <si>
    <t>1 03 00 000 00 0000 000</t>
  </si>
  <si>
    <t>1 03 02 231 01 0000 110</t>
  </si>
  <si>
    <t>100</t>
  </si>
  <si>
    <t>1 03 02 241 01 0000 110</t>
  </si>
  <si>
    <t>1 03 02 251 01 0000 110</t>
  </si>
  <si>
    <t>1 03 02 261 01 0000 110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</si>
  <si>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</si>
  <si>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</si>
  <si>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</si>
  <si>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</si>
  <si>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</si>
  <si>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</si>
  <si>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</si>
  <si>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</si>
  <si>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</si>
  <si>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</si>
  <si>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</si>
  <si>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</si>
  <si>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</si>
  <si>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</si>
  <si>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</si>
  <si>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1 08 00 000 00 0000 000</t>
  </si>
  <si>
    <t>ГОСУДАРСТВЕННАЯ ПОШЛИНА</t>
  </si>
  <si>
    <t>1 08 03 010 01 1000 110</t>
  </si>
  <si>
    <t>Государственная пошлина за выдачу разрешения на установку рекламной конструкции</t>
  </si>
  <si>
    <t>1 08 07 150 01 1000 110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</si>
  <si>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</si>
  <si>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</si>
  <si>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</si>
  <si>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</si>
  <si>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</si>
  <si>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</si>
  <si>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</si>
  <si>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</si>
  <si>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</si>
  <si>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</si>
  <si>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</si>
  <si>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</si>
  <si>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</si>
  <si>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</si>
  <si>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</si>
  <si>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</si>
  <si>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</si>
  <si>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</si>
  <si>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</si>
  <si>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</si>
  <si>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</si>
  <si>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</si>
  <si>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1 11 09 044 04 0001 120</t>
  </si>
  <si>
    <t>1 11 09 044 04 0002 120</t>
  </si>
  <si>
    <t>1 11 09 044 04 0003 120</t>
  </si>
  <si>
    <t>1 11 09 044 04 0020 120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</si>
  <si>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</si>
  <si>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</si>
  <si>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</si>
  <si>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</si>
  <si>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</si>
  <si>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</si>
  <si>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1 13 01 994 04 0001 130</t>
  </si>
  <si>
    <t>1 13 01 994 04 0002 130</t>
  </si>
  <si>
    <t>056</t>
  </si>
  <si>
    <t>1 13 01 994 04 0020 130</t>
  </si>
  <si>
    <t>1 13 02 000 00 0000 130</t>
  </si>
  <si>
    <t>Доходы от компенсации затрат государства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</si>
  <si>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</si>
  <si>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</si>
  <si>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</si>
  <si>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</si>
  <si>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</si>
  <si>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</si>
  <si>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</si>
  <si>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</si>
  <si>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</si>
  <si>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</si>
  <si>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</si>
  <si>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</si>
  <si>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</si>
  <si>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</si>
  <si>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</si>
  <si>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</si>
  <si>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1 16 01 000 01 0000 140</t>
  </si>
  <si>
    <t>1 16 01 060 01 0000 140</t>
  </si>
  <si>
    <t>1 16 01 063 01 0000 140</t>
  </si>
  <si>
    <t>1 16 01 063 01 0009 140</t>
  </si>
  <si>
    <t>838</t>
  </si>
  <si>
    <t>1 16 01 063 01 9000 140</t>
  </si>
  <si>
    <t>1 16 01 150 01 0000 140</t>
  </si>
  <si>
    <t>1 16 01 153 01 0000 140</t>
  </si>
  <si>
    <t>1 16 01 153 01 9000 140</t>
  </si>
  <si>
    <t>1 16 01 154 01 0000 140</t>
  </si>
  <si>
    <t>094</t>
  </si>
  <si>
    <t>1 16 01 157 01 0000 140</t>
  </si>
  <si>
    <t>1 16 01 190 01 0000 140</t>
  </si>
  <si>
    <t>1 16 01 193 01 0000 140</t>
  </si>
  <si>
    <t>1 16 01 193 01 0005 140</t>
  </si>
  <si>
    <t>1 16 01 200 01 0000 140</t>
  </si>
  <si>
    <t>1 16 01 203 01 0000 140</t>
  </si>
  <si>
    <t>1 16 01 203 01 9000 140</t>
  </si>
  <si>
    <t>1 16 07 000 01 0000 140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</si>
  <si>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</si>
  <si>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</si>
  <si>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1 16 07 010 04 0000 140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</si>
  <si>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</si>
  <si>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1 16 07 090 00 0000 140</t>
  </si>
  <si>
    <t>1 16 07 090 04 0000 140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</si>
  <si>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</si>
  <si>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1 16 07 090 04 0002 140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</si>
  <si>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платы за размещение нестационарных торговых объектов)</t>
  </si>
  <si>
    <t>1 16 07 090 04 0003 140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</si>
  <si>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арендной платы по договорам аренды земельных участков, государственная собственность на которые не разграничена)</t>
  </si>
  <si>
    <t>1 16 07 090 04 0006 140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</si>
  <si>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внесение арендной платы по договорам аренды имущества, составляющего казну городских округов)</t>
  </si>
  <si>
    <t>1 16 07 090 04 0009 140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</si>
  <si>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реализации основных средств, находящихся в собственности городских округов)</t>
  </si>
  <si>
    <t>1 16 07 090 04 0010 140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</si>
  <si>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продажи земельных участков, государственная собственность на которые не разграничена)</t>
  </si>
  <si>
    <t>1 16 10 000 00 0000 140</t>
  </si>
  <si>
    <t>Платежи в целях возмещения причиненного ущерба (убытков)</t>
  </si>
  <si>
    <t>1 16 10 030 04 0000 140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</si>
  <si>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</si>
  <si>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</si>
  <si>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</si>
  <si>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1 16 10 120 00 0000 140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</si>
  <si>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</si>
  <si>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</si>
  <si>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810</t>
  </si>
  <si>
    <t>1 16 10 123 01 0041 140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</si>
  <si>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</si>
  <si>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</t>
  </si>
  <si>
    <t>1 16 10 129 01 0000 140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</si>
  <si>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</si>
  <si>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1 17 00 000 00 0000 000</t>
  </si>
  <si>
    <t>ПРОЧИЕ НЕНАЛОГОВЫЕ ДОХОДЫ</t>
  </si>
  <si>
    <t>1 17 01 040 04 0000 180</t>
  </si>
  <si>
    <t>Невыясненные поступления, зачисляемые в бюджеты городских округов</t>
  </si>
  <si>
    <t>003</t>
  </si>
  <si>
    <t>1 17 05 000 00 0000 180</t>
  </si>
  <si>
    <t>Прочие неналоговые доходы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</si>
  <si>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</si>
  <si>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</si>
  <si>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</si>
  <si>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</si>
  <si>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</si>
  <si>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</si>
  <si>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</si>
  <si>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</si>
  <si>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2 00 00 000 00 0000 000</t>
  </si>
  <si>
    <t>БЕЗВОЗМЕЗДНЫЕ ПОСТУПЛЕНИЯ</t>
  </si>
  <si>
    <t>2 02 00 000 00 0000 000</t>
  </si>
  <si>
    <t>2 02 20 000 00 0000 150</t>
  </si>
  <si>
    <t>2 02 25 027 00 0000 150</t>
  </si>
  <si>
    <t>2 02 25 027 04 0000 150</t>
  </si>
  <si>
    <t>2 02 25 169 00 0000 150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</si>
  <si>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</si>
  <si>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>2 02 25 169 04 0000 150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</si>
  <si>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</si>
  <si>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2 02 25 228 00 0000 150</t>
  </si>
  <si>
    <t>Субсидии бюджетам на оснащение объектов спортивной инфраструктуры спортивно-технологическим оборудованием</t>
  </si>
  <si>
    <t>2 02 25 228 04 0000 150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</si>
  <si>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</si>
  <si>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051</t>
  </si>
  <si>
    <t>2 02 25 242 00 0000 150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</si>
  <si>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</si>
  <si>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2 02 25 242 04 0000 150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</si>
  <si>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</si>
  <si>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2 02 25 253 00 0000 150</t>
  </si>
  <si>
    <t>Субсидии бюджетам на создание дополнительных мест (групп)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</si>
  <si>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2 02 25 253 04 0000 150</t>
  </si>
  <si>
    <t>Субсидии бюджетам городских округов на создание дополнительных мест (групп)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</si>
  <si>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2 02 25 555 00 0000 150</t>
  </si>
  <si>
    <t>Субсидии бюджетам на реализацию программ формирования современной городской среды</t>
  </si>
  <si>
    <t>2 02 25 555 04 0000 150</t>
  </si>
  <si>
    <t>Субсидии бюджетам городских округов на реализацию программ формирования современной городской среды</t>
  </si>
  <si>
    <t>2 02 25 555 04 0001 150</t>
  </si>
  <si>
    <t xml:space="preserve">	Субсидии бюджетам городских округов на реализацию программ формирования современной городской среды (в части благоустройства общественных территорий)</t>
  </si>
  <si>
    <t>050</t>
  </si>
  <si>
    <t>2 02 29 999 00 0000 150</t>
  </si>
  <si>
    <t>Прочие субсидии</t>
  </si>
  <si>
    <t>2 02 29 999 04 0000 150</t>
  </si>
  <si>
    <t>Прочие субсидии бюджетам городских округов</t>
  </si>
  <si>
    <t>2 02 29 999 04 0001 150</t>
  </si>
  <si>
    <t>2 02 29 999 04 0002 150</t>
  </si>
  <si>
    <t>Прочие субсидии бюджетам городских округов (на софинансирование работ по капитальному ремонту и ремонту автомобильных дорог общего пользования местного значения)</t>
  </si>
  <si>
    <t>2 02 29 999 04 0004 150</t>
  </si>
  <si>
    <t>Прочие субсидии бюджетам городских округов (на проектирование и строительство дошкольных образовательных организаций)</t>
  </si>
  <si>
    <t>2 02 29 999 04 0005 150</t>
  </si>
  <si>
    <t>Прочие субсидии бюджетам городских округов (на капитальные вложения в объекты общего образования)</t>
  </si>
  <si>
    <t>2 02 29 999 04 0006 150</t>
  </si>
  <si>
    <t>Прочие субсидии бюджетам городских округов (на проведение первоочередных мероприятий по восстановлению объектов социальной и инженерной инфраструктуры военных городков на территории Московской области, переданных из федеральной собственности)</t>
  </si>
  <si>
    <t>2 02 29 999 04 0007 150</t>
  </si>
  <si>
    <t>Прочие субсидии бюджетам городских округов (на ремонт подъездов многоквартирных домов)</t>
  </si>
  <si>
    <t>2 02 29 999 04 0010 150</t>
  </si>
  <si>
    <t>Прочие субсидии бюджетам городских округов (на предоставление доступа к электронным сервисам цифровой инфраструктуры в сфере жилищно-коммунального хозяйства)</t>
  </si>
  <si>
    <t>2 02 29 999 04 0014 150</t>
  </si>
  <si>
    <t>Прочие субсидии бюджетам городских округов (на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тарифам)</t>
  </si>
  <si>
    <t>2 02 29 999 04 0015 150</t>
  </si>
  <si>
    <t>Прочие субсидии бюджетам городских округов (на реализацию мероприятий по улучшению жилищных условий  многодетных семей)</t>
  </si>
  <si>
    <t>2 02 29 999 04 0016 150</t>
  </si>
  <si>
    <t>Прочие субсидии бюджетам городских округов (на мероприятия по организации отдыха детей в каникулярное время)</t>
  </si>
  <si>
    <t>2 02 29 999 04 0020 150</t>
  </si>
  <si>
    <t>Прочие субсидии бюджетам городских округов (на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пунктах)</t>
  </si>
  <si>
    <t>2 02 29 999 04 0024 150</t>
  </si>
  <si>
    <t>Прочие субсидии бюджетам городских округов (на оснащение планшетными компьютерами общеобразовательных организаций в Московской области)</t>
  </si>
  <si>
    <t>2 02 29 999 04 0026 150</t>
  </si>
  <si>
    <t>Прочие субсидии бюджетам городских округов (на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помещений)</t>
  </si>
  <si>
    <t>2 02 29 999 04 0027 150</t>
  </si>
  <si>
    <t>Прочие субсидии бюджетам городских округов (на проведение капитального ремонта, технического переоснащения и благоустройство территории объектов культуры, находящихся в собственности муниципальных  образований Московской области)</t>
  </si>
  <si>
    <t>2 02 29 999 04 0028 150</t>
  </si>
  <si>
    <t>Прочие субсидии бюджетам городских округов (на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организациях)</t>
  </si>
  <si>
    <t>2 02 29 999 04 0029 150</t>
  </si>
  <si>
    <t>Прочие субсидии бюджетам городских округов (на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услуг)</t>
  </si>
  <si>
    <t>2 02 29 999 04 0031 150</t>
  </si>
  <si>
    <t>Прочие субсидии бюджетам городских округов (на устройство и капитальный ремонт электросетевого хозяйства, систем наружного освещения)</t>
  </si>
  <si>
    <t>2 02 29 999 04 0032 150</t>
  </si>
  <si>
    <t>Прочие субсидии бюджетам городских округов (на строительство и реконструкцию объектов очистки сточных вод)</t>
  </si>
  <si>
    <t>2 02 29 999 04 0033 150</t>
  </si>
  <si>
    <t>Прочие субсидии бюджетам городских округов (на строительство (реконструкция) канализационных коллекторов, канализационных насосных станций)</t>
  </si>
  <si>
    <t>2 02 29 999 04 0034 150</t>
  </si>
  <si>
    <t>Прочие субсидии бюджетам городских округов (на проектирование и строительство дошкольных образовательных организаций в целях синхронизации с жилой застройкой)</t>
  </si>
  <si>
    <t>2 02 29 999 04 0036 150</t>
  </si>
  <si>
    <t>Прочие субсидии бюджетам городских округов  (на капитальный ремонт гидротехнических сооружений, находящихся в муниципальной собственности, в том числе разработка проектой документации)</t>
  </si>
  <si>
    <t>2 02 29 999 04 0037 150</t>
  </si>
  <si>
    <t>Прочие субсидии бюджетам городских округов  (на рекультивацию полигонов твердых коммунальных отходов)</t>
  </si>
  <si>
    <t>2 02 29 999 04 0038 150</t>
  </si>
  <si>
    <t>Прочие субсидии бюджетам городских округов (на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граждан)</t>
  </si>
  <si>
    <t>2 02 29 999 04 0039 150</t>
  </si>
  <si>
    <t>Прочие субсидии бюджетам городских округов (на 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Интернет)</t>
  </si>
  <si>
    <t>2 02 29 999 04 0041 150</t>
  </si>
  <si>
    <t>Прочие субсидии бюджетам городских округов (на достижение основного результата по благоустройству общественных территорий)</t>
  </si>
  <si>
    <t>2 02 30 000 00 0000 150</t>
  </si>
  <si>
    <t>2 02 30 022 00 0000 150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</si>
  <si>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</si>
  <si>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2 02 30 022 04 0000 150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</si>
  <si>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</si>
  <si>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2 02 30 022 04 0001 150</t>
  </si>
  <si>
    <t>Субвенции бюджетам городских округов на предоставление гражданам субсидий на оплату жилого помещения и коммунальных услуг (на обеспечение предоставления гражданам субсидий на оплату жилого помещения и коммунальных услуг)</t>
  </si>
  <si>
    <t>2 02 30 022 04 0002 150</t>
  </si>
  <si>
    <t>Субвенции бюджетам городских округов на предоставление гражданам субсидий на оплату жилого помещения и коммунальных услуг (на предоставление гражданам субсидий на оплату жилого помещения и коммунальных услуг)</t>
  </si>
  <si>
    <t>2 02 30 024 00 0000 150</t>
  </si>
  <si>
    <t>2 02 30 024 04 0000 150</t>
  </si>
  <si>
    <t>2 02 30 024 04 0002 150</t>
  </si>
  <si>
    <t>2 02 30 024 04 0003 150</t>
  </si>
  <si>
    <t>2 02 30 024 04 0004 150</t>
  </si>
  <si>
    <t>2 02 30 024 04 0005 150</t>
  </si>
  <si>
    <t>2 02 30 024 04 0006 150</t>
  </si>
  <si>
    <t>2 02 30 024 04 0007 150</t>
  </si>
  <si>
    <t>2 02 30 024 04 0008 150</t>
  </si>
  <si>
    <t>2 02 30 024 04 0009 150</t>
  </si>
  <si>
    <t>2 02 30 024 04 0010 150</t>
  </si>
  <si>
    <t>2 02 30 024 04 0011 150</t>
  </si>
  <si>
    <t>2 02 30 024 04 0012 150</t>
  </si>
  <si>
    <t>2 02 30 029 00 0000 150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</si>
  <si>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</si>
  <si>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</si>
  <si>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</si>
  <si>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2 02 30 029 04 0001 150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</si>
  <si>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(по обеспечению выплаты компенсации части платы, взимаемой с родителей (законных представителей)) </t>
  </si>
  <si>
    <t>2 02 30 029 04 0002 150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</si>
  <si>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(на оплату банковских и почтовых услуг по перечислению компенсации части платы, взимаемой с родителей (законных представителей))</t>
  </si>
  <si>
    <t>2 02 30 029 04 0003 150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</si>
  <si>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 (на выплату компенсации части платы, взимаемой с родителей (законных представителей))</t>
  </si>
  <si>
    <t>2 02 35 082 00 0000 150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</si>
  <si>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</si>
  <si>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</si>
  <si>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</si>
  <si>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2 02 35 120 00 0000 150</t>
  </si>
  <si>
    <t>2 02 35 120 04 0000 150</t>
  </si>
  <si>
    <t>2 02 35 469 00 0000 150</t>
  </si>
  <si>
    <t>Субвенции бюджетам на проведение Всероссийской переписи населения 2020 года</t>
  </si>
  <si>
    <t>2 02 35 469 04 0000 150</t>
  </si>
  <si>
    <t>Субвенции бюджетам городских округов на проведение Всероссийской переписи населения 2020 года</t>
  </si>
  <si>
    <t>2 02 39 999 00 0000 150</t>
  </si>
  <si>
    <t>Прочие субвенции</t>
  </si>
  <si>
    <t>2 02 39 999 04 0000 150</t>
  </si>
  <si>
    <t>Прочие субвенции бюджетам городских округов</t>
  </si>
  <si>
    <t>2 02 39 999 04 0002 150</t>
  </si>
  <si>
    <t>Прочие субвенции бюджетам городских округов (на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</si>
  <si>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2 02 39 999 04 0003 150</t>
  </si>
  <si>
    <t>Прочие субвенции бюджетам городских округов (на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</si>
  <si>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2 02 39 999 04 0004 150</t>
  </si>
  <si>
    <t>Прочие субвенции бюджетам городских округов (на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</si>
  <si>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2 02 39 999 04 0005 150</t>
  </si>
  <si>
    <t>Прочие субвенции бюджетам городских округов                          (на финансовое 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</si>
  <si>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2 02 40 000 00 0000 150</t>
  </si>
  <si>
    <t>Иные межбюджетные трансферты</t>
  </si>
  <si>
    <t>2 02 49 999 00 0000 150</t>
  </si>
  <si>
    <t>Прочие межбюджетные трансферты, передаваемые бюджетам</t>
  </si>
  <si>
    <t>2 02 49 999 04 0000 150</t>
  </si>
  <si>
    <t>Прочие межбюджетные трансферты, передаваемые бюджетам городских округов</t>
  </si>
  <si>
    <t>2 02 49 999 04 0001 150</t>
  </si>
  <si>
    <t>Прочие межбюджетные трансферты, передаваемые бюджетам городских округов (на создание центров образования цифрового и гуманитарного профилей (из бюджета Московской области))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</si>
  <si>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</si>
  <si>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</si>
  <si>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</si>
  <si>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</si>
  <si>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2 19 45 160 04 0000 150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</si>
  <si>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городских округов</t>
  </si>
  <si>
    <t>2 19 60 010 04 0000 150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</si>
  <si>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</si>
  <si>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ИТОГО  </t>
  </si>
  <si>
    <t>НАЛОГОВЫЕ ДОХОДЫ</t>
  </si>
  <si>
    <t>НЕНАЛОГОВЫЕ ДОХОДЫ</t>
  </si>
  <si>
    <t>2 18 00 000 00 0000 000</t>
  </si>
  <si>
    <t>ДОХОДЫ БЮДЖЕТОВ ОТ ВОЗВРААТ ОСТАТКОВ СУБСИДИЙ, СУБВЕНЦИЙ И ИНЫХ МЕЖБЮДЖЕТНЫХ ТРАНСФЕРТОВ, ИМЕЮЩИХ ЦЕЛЕВОЕ НАЗНАЧЕНИЕ, ПРОШЛЫХ ЛЕТ</t>
  </si>
  <si>
    <t>1 17 05 040 04 0020 180</t>
  </si>
  <si>
    <t>Прочие неналоговые доходы бюджетов городских округов (прочие доходы)</t>
  </si>
  <si>
    <t>1 01 02 040 01 0000 110</t>
  </si>
  <si>
    <t>Налог на доходы физических лиц в виде фиксированных авансовых платежей</t>
  </si>
  <si>
    <t>Доходы от уплаты акцизов на дизельное топливо,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РФ)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</si>
  <si>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субъектовРФ)</t>
  </si>
  <si>
    <t>Доходы от уплаты акцизов на автомобильный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субъектовРФ)</t>
  </si>
  <si>
    <t>Доходы от уплаты акцизов на прямогонный бензин, подлежащие распределению между бюджетами субъектовРФ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субъектовРФ)</t>
  </si>
  <si>
    <t>Административные штрафы, установленные КодексомРФ об административных правонарушениях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</si>
  <si>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</si>
  <si>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</si>
  <si>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</si>
  <si>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КодексаРФ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</si>
  <si>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</si>
  <si>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</si>
  <si>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</si>
  <si>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кодексаРФ), выявленные должностными лицами органов муниципального контроля</t>
  </si>
  <si>
    <t>Административные штрафы, установленные Главой 15 КодексаРФ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</si>
  <si>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</si>
  <si>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</si>
  <si>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КодексаРФ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</si>
  <si>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</si>
  <si>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</si>
  <si>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КодексаРФ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</si>
  <si>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банкомРФ, иной организацией, действующей от имениРФ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</si>
  <si>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банкомРФ, государственной корпорацией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</si>
  <si>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системыРФ, по нормативам, действующим до 1 января 2020 года</t>
  </si>
  <si>
    <t>БЕЗВОЗМЕЗДНЫЕ ПОСТУПЛЕНИЯ ОТ ДРУГИХ БЮДЖЕТОВ БЮДЖЕТНОЙ СИСТЕМЫРФ</t>
  </si>
  <si>
    <t>Субсидии бюджетам бюджетной системыРФ (межбюджетные субсидии)</t>
  </si>
  <si>
    <t>Субсидии бюджетам на реализацию мероприятий государственной программыРФ "Доступная среда"</t>
  </si>
  <si>
    <t>Субсидии бюджетам городских округов на реализацию мероприятий государственной программыРФ "Доступная среда"</t>
  </si>
  <si>
    <t>Прочие субсидии бюджетам городских округов (на дооснащение материально-техническими средствами - приобретение программно-технических комплексов для оформления паспортов гражданинаРФ, удостоверяющих личность гражданинаРФ за пределами территорииРФ, в многофункциональных центрах предоставления государственных и муниципальных услуг)</t>
  </si>
  <si>
    <t>Субвенции бюджетам бюджетной системыРФ</t>
  </si>
  <si>
    <t>Субвенции местным бюджетам на выполнение передаваемых полномочий субъектовРФ</t>
  </si>
  <si>
    <t>Субвенции бюджетам городских округов на выполнение передаваемых полномочий субъектовРФ</t>
  </si>
  <si>
    <t>Субвенции бюджетам городских округов на выполнение передаваемых полномочий субъектовРФ (на осуществление государственных полномочий в соответствии с Законом Московской области № 107/2014-ОЗ "О наделении органов местного самоуправления муниципальных образований Московской области отдельными государственными полномочиями Московской области" в сфере архитектуры и градостроительства)</t>
  </si>
  <si>
    <t>Субвенции бюджетам городских округов на выполнение передаваемых полномочий субъектовРФ (на обеспечение переданного государственного полномочия Московской области по созданию комиссий по делам несовершеннолетних и защите их прав)</t>
  </si>
  <si>
    <t>Субвенции бюджетам городских округов на выполнение передаваемых полномочий субъектовРФ (на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архивах)</t>
  </si>
  <si>
    <t>Субвенции бюджетам городских округов на выполнение передаваемых полномочий субъектовРФ (на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деятельности)</t>
  </si>
  <si>
    <t>Субвенции бюджетам городских округов на выполнение передаваемых полномочий субъектовРФ (на организацию проведения мероприятий по отлову и содержанию безнадзорных животных)</t>
  </si>
  <si>
    <t>Субвенции бюджетам городских округов на выполнение передаваемых полномочий субъектовРФ (на создание административных комиссий, уполномоченных рассматривать дела об административных правонарушениях в сфере благоустройства)</t>
  </si>
  <si>
    <t>Субвенции бюджетам городских округов на выполнение передаваемых полномочий субъектовРФ (на реализацию мер социальной поддержки и социального обеспечения детей-сирот и детей, оставшихся без попечения родителей, а также лиц из их числа в муниципальных и частных организациях в Московской области для детей-сирот и детей, оставшихся без попечения родителей)</t>
  </si>
  <si>
    <t>Субвенции бюджетам городских округов на выполнение передаваемых полномочий субъектовРФ (на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образовательных организаций в Московской области)</t>
  </si>
  <si>
    <t>Субвенции бюджетам городских округов на выполнение передаваемых полномочий субъектовРФ (на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на очной форме обучения)</t>
  </si>
  <si>
    <t>Субвенции бюджетам городских округов на выполнение передаваемых полномочий субъектовРФ     (на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экспертизы)</t>
  </si>
  <si>
    <t>Субвенции бюджетам городских округов на выполнение передаваемых полномочий субъектовРФ     (на присвоение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доме)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</si>
  <si>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вРФ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</si>
  <si>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вРФ</t>
  </si>
  <si>
    <t>2 02 10 000 00 0000 150</t>
  </si>
  <si>
    <t>Дотации бюджетам бюджетной системыРФ</t>
  </si>
  <si>
    <t>1 13 02 994 04 0020 130</t>
  </si>
  <si>
    <t>Прочие доходы от компенсации затрат бюджетов городских округов (прочие доходы)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</si>
  <si>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</si>
  <si>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</si>
  <si>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1 13 02064 04 0000 130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</si>
  <si>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</si>
  <si>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2 07 04050 04 0000 150 </t>
  </si>
  <si>
    <t>Прочие безвозмездные поступления в бюджеты городских округов</t>
  </si>
  <si>
    <t xml:space="preserve">Государственная пошлина по делам, рассматриваемым в судах общей юрисдикции, мировыми судьями (за исключением Верховного СудаРФ) </t>
  </si>
  <si>
    <t>1 09 00 000 00 0000 000</t>
  </si>
  <si>
    <t>ЗАДОЛЖЕННОСТЬ И ПЕПЕРАСЧЕТЫ ПО ОТМЕНЕННЫМ НАЛОГАМ, СБОРАМИ ИНЫМ ОБЯЗАТЕЛЬНЫМ ПЛАТЕЖАМ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</si>
  <si>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</si>
  <si>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</si>
  <si>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РФ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</si>
  <si>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</si>
  <si>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1 11 05 324 04 0000 120</t>
  </si>
  <si>
    <t xml:space="preserve">1 11 09044 04 0005 120 </t>
  </si>
  <si>
    <t>Прочие поступления от использования имущества, находящегося в собственности городских округов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</si>
  <si>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</si>
  <si>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</si>
  <si>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 xml:space="preserve"> План на 2020 год</t>
  </si>
  <si>
    <t>Исполнено за I квартал 2020</t>
  </si>
  <si>
    <t>Исполнено за I квартал 2019</t>
  </si>
  <si>
    <t xml:space="preserve"> План на 2019 год</t>
  </si>
  <si>
    <t>Единый налг на вмененный доход для отдельных видов деятельности</t>
  </si>
  <si>
    <t>ИСПОЛНЕНИЕ БЮДЖЕТА ОДИНЦОВСКОГО ГОРОДСКОГО ОКРУГА МОСКОВСКОЙ ОБЛАСТИ ЗА I КВАРТАЛ 2019 И 2020 ГОДОВ</t>
  </si>
  <si>
    <t>Отклонение плана 2019 от плана 2020</t>
  </si>
  <si>
    <t>8=6-4</t>
  </si>
  <si>
    <t>Отклонение исполнения I квартала 2019 от I квартала 2020</t>
  </si>
  <si>
    <t>% исполнения плана 2019</t>
  </si>
  <si>
    <t>9=7-5</t>
  </si>
  <si>
    <t>% исполнения плана 2020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</si>
  <si>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</si>
  <si>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1 08 04020 01 1000 110</t>
  </si>
  <si>
    <t>Земельный налог с организаций, обладающих земельным участком, расположенным в границах городских округов</t>
  </si>
  <si>
    <t>1 06 06 032 04 0000 110</t>
  </si>
  <si>
    <t>Земельный налог с физических лиц, обладающих земельным участком, расположенным в границах городских округов</t>
  </si>
  <si>
    <t>1 06 06 042 04 0000 110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</si>
  <si>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</si>
  <si>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</si>
  <si>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</si>
  <si>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</si>
  <si>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Прочие доходы от оказания платных услуг (работ) получателями средств бюджетов городских округов (прочие доходы)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</si>
  <si>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</si>
  <si>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</si>
  <si>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поступления)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</si>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</sst>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3" fillId="0" borderId="1" applyBorder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/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0" fillId="0" borderId="0" xfId="0" applyFill="1"/>
    <xf numFmtId="0" fontId="9" fillId="0" borderId="1" xfId="0" applyNumberFormat="1" applyFont="1" applyBorder="1"/>
    <xf numFmtId="0" fontId="9" fillId="0" borderId="1" xfId="0" applyNumberFormat="1" applyFont="1" applyFill="1" applyBorder="1"/>
    <xf numFmtId="4" fontId="9" fillId="0" borderId="1" xfId="0" applyNumberFormat="1" applyFont="1" applyBorder="1" applyAlignment="1">
      <alignment horizontal="right" vertical="center"/>
    </xf>
    <xf numFmtId="0" fontId="10" fillId="0" borderId="0" xfId="0" applyFont="1"/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5"/>
  <sheetViews>
    <sheetView tabSelected="1" zoomScale="115" zoomScaleNormal="115" workbookViewId="0">
      <pane xSplit="4" ySplit="7" topLeftCell="H8" activePane="bottomRight" state="frozen"/>
      <selection pane="topRight" activeCell="K1" sqref="K1"/>
      <selection pane="bottomLeft" activeCell="A10" sqref="A10"/>
      <selection pane="bottomRight" sqref="A1:H1"/>
    </sheetView>
  </sheetViews>
  <sheetFormatPr defaultRowHeight="15" x14ac:dyDescent="0.25"/>
  <cols>
    <col min="1" max="1" width="0.42578125" customWidth="1"/>
    <col min="2" max="2" width="4.28515625" customWidth="1"/>
    <col min="3" max="3" width="19" customWidth="1"/>
    <col min="4" max="4" width="63.5703125" customWidth="1"/>
    <col min="5" max="5" width="9.85546875" style="14" customWidth="1"/>
    <col min="6" max="6" width="9.85546875" customWidth="1"/>
    <col min="7" max="7" width="9.42578125" customWidth="1"/>
    <col min="8" max="8" width="9.140625" customWidth="1"/>
    <col min="9" max="9" width="9.42578125" customWidth="1"/>
    <col min="10" max="10" width="12.42578125" customWidth="1"/>
  </cols>
  <sheetData>
    <row r="1" spans="1:12" x14ac:dyDescent="0.25">
      <c r="A1" s="25" t="s">
        <v>392</v>
      </c>
      <c r="B1" s="25"/>
      <c r="C1" s="25"/>
      <c r="D1" s="25"/>
      <c r="E1" s="25"/>
      <c r="F1" s="25"/>
      <c r="G1" s="25"/>
      <c r="H1" s="25"/>
    </row>
    <row r="2" spans="1:12" ht="12.75" customHeight="1" x14ac:dyDescent="0.25">
      <c r="A2" s="26"/>
      <c r="B2" s="26"/>
      <c r="C2" s="26"/>
      <c r="D2" s="26"/>
      <c r="E2" s="26"/>
      <c r="F2" s="26"/>
      <c r="G2" s="26"/>
      <c r="H2" s="26"/>
    </row>
    <row r="3" spans="1:12" ht="15" customHeight="1" x14ac:dyDescent="0.25">
      <c r="A3" s="27"/>
      <c r="B3" s="27"/>
      <c r="C3" s="27"/>
      <c r="D3" s="27"/>
      <c r="E3" s="27"/>
      <c r="F3" s="27"/>
      <c r="G3" s="27"/>
      <c r="H3" s="27"/>
    </row>
    <row r="4" spans="1:12" x14ac:dyDescent="0.25">
      <c r="A4" s="28"/>
      <c r="B4" s="28"/>
      <c r="C4" s="28"/>
      <c r="D4" s="28"/>
      <c r="E4" s="28"/>
      <c r="F4" s="28"/>
      <c r="G4" s="28"/>
      <c r="H4" s="28"/>
    </row>
    <row r="5" spans="1:12" ht="7.5" customHeight="1" x14ac:dyDescent="0.25">
      <c r="A5" s="15"/>
      <c r="B5" s="15"/>
      <c r="C5" s="15"/>
      <c r="D5" s="15"/>
      <c r="E5" s="16"/>
      <c r="F5" s="15"/>
      <c r="G5" s="17"/>
      <c r="H5" s="17"/>
    </row>
    <row r="6" spans="1:12" ht="33" customHeight="1" x14ac:dyDescent="0.25">
      <c r="A6" s="18"/>
      <c r="B6" s="23" t="s">
        <v>0</v>
      </c>
      <c r="C6" s="29" t="s">
        <v>1</v>
      </c>
      <c r="D6" s="29" t="s">
        <v>2</v>
      </c>
      <c r="E6" s="24" t="s">
        <v>390</v>
      </c>
      <c r="F6" s="22" t="s">
        <v>389</v>
      </c>
      <c r="G6" s="22" t="s">
        <v>387</v>
      </c>
      <c r="H6" s="22" t="s">
        <v>388</v>
      </c>
      <c r="I6" s="22" t="s">
        <v>393</v>
      </c>
      <c r="J6" s="22" t="s">
        <v>395</v>
      </c>
      <c r="K6" s="22" t="s">
        <v>396</v>
      </c>
      <c r="L6" s="22" t="s">
        <v>398</v>
      </c>
    </row>
    <row r="7" spans="1:12" ht="24" customHeight="1" x14ac:dyDescent="0.25">
      <c r="A7" s="18"/>
      <c r="B7" s="23"/>
      <c r="C7" s="29"/>
      <c r="D7" s="29"/>
      <c r="E7" s="24"/>
      <c r="F7" s="22"/>
      <c r="G7" s="22"/>
      <c r="H7" s="22"/>
      <c r="I7" s="22"/>
      <c r="J7" s="22"/>
      <c r="K7" s="22"/>
      <c r="L7" s="22"/>
    </row>
    <row r="8" spans="1:12" ht="15.75" customHeight="1" x14ac:dyDescent="0.25">
      <c r="A8" s="18"/>
      <c r="B8" s="3">
        <v>1</v>
      </c>
      <c r="C8" s="4">
        <v>2</v>
      </c>
      <c r="D8" s="4">
        <v>3</v>
      </c>
      <c r="E8" s="19">
        <v>4</v>
      </c>
      <c r="F8" s="20">
        <v>5</v>
      </c>
      <c r="G8" s="20">
        <v>6</v>
      </c>
      <c r="H8" s="20">
        <v>7</v>
      </c>
      <c r="I8" s="5" t="s">
        <v>394</v>
      </c>
      <c r="J8" s="5" t="s">
        <v>397</v>
      </c>
      <c r="K8" s="19">
        <v>10</v>
      </c>
      <c r="L8" s="19">
        <v>11</v>
      </c>
    </row>
    <row r="9" spans="1:12" ht="15" customHeight="1" x14ac:dyDescent="0.25">
      <c r="A9" s="18"/>
      <c r="B9" s="6" t="s">
        <v>3</v>
      </c>
      <c r="C9" s="6" t="s">
        <v>4</v>
      </c>
      <c r="D9" s="7" t="s">
        <v>5</v>
      </c>
      <c r="E9" s="12">
        <f>E10+E37</f>
        <v>11459345</v>
      </c>
      <c r="F9" s="10">
        <f>F10+F37</f>
        <v>2299642</v>
      </c>
      <c r="G9" s="10">
        <f>G10+G37</f>
        <v>10937657</v>
      </c>
      <c r="H9" s="10">
        <f>H10+H37</f>
        <v>2442593</v>
      </c>
      <c r="I9" s="10">
        <f>G9-E9</f>
        <v>-521688</v>
      </c>
      <c r="J9" s="10">
        <f>H9-F9</f>
        <v>142951</v>
      </c>
      <c r="K9" s="21">
        <f>F9/E9*100</f>
        <v>20.067831102039428</v>
      </c>
      <c r="L9" s="21">
        <f>H9/G9*100</f>
        <v>22.331958297832891</v>
      </c>
    </row>
    <row r="10" spans="1:12" ht="15" customHeight="1" x14ac:dyDescent="0.25">
      <c r="A10" s="18"/>
      <c r="B10" s="6"/>
      <c r="C10" s="6"/>
      <c r="D10" s="7" t="s">
        <v>313</v>
      </c>
      <c r="E10" s="12">
        <f t="shared" ref="E10" si="0">E11+E17+E22+E27+E32+E36</f>
        <v>9309357</v>
      </c>
      <c r="F10" s="10">
        <f>F11+F17+F22+F27+F32+F36</f>
        <v>1812841</v>
      </c>
      <c r="G10" s="10">
        <f>G11+G17+G22+G27+G32+G36</f>
        <v>8980922</v>
      </c>
      <c r="H10" s="10">
        <f>H11+H17+H22+H27+H32+H36</f>
        <v>1893127</v>
      </c>
      <c r="I10" s="10">
        <f t="shared" ref="I10:I73" si="1">G10-E10</f>
        <v>-328435</v>
      </c>
      <c r="J10" s="10">
        <f t="shared" ref="J10:J73" si="2">H10-F10</f>
        <v>80286</v>
      </c>
      <c r="K10" s="21">
        <f t="shared" ref="K10:K73" si="3">F10/E10*100</f>
        <v>19.473321304575599</v>
      </c>
      <c r="L10" s="21">
        <f t="shared" ref="L10:L73" si="4">H10/G10*100</f>
        <v>21.079428147800417</v>
      </c>
    </row>
    <row r="11" spans="1:12" ht="15" customHeight="1" x14ac:dyDescent="0.25">
      <c r="A11" s="18"/>
      <c r="B11" s="6" t="s">
        <v>3</v>
      </c>
      <c r="C11" s="6" t="s">
        <v>6</v>
      </c>
      <c r="D11" s="7" t="s">
        <v>7</v>
      </c>
      <c r="E11" s="12">
        <f>E12</f>
        <v>2532519</v>
      </c>
      <c r="F11" s="10">
        <f>F12</f>
        <v>410491</v>
      </c>
      <c r="G11" s="10">
        <f>G12</f>
        <v>3033554</v>
      </c>
      <c r="H11" s="10">
        <f>H12</f>
        <v>483935</v>
      </c>
      <c r="I11" s="10">
        <f t="shared" si="1"/>
        <v>501035</v>
      </c>
      <c r="J11" s="10">
        <f t="shared" si="2"/>
        <v>73444</v>
      </c>
      <c r="K11" s="21">
        <f t="shared" si="3"/>
        <v>16.208802382134152</v>
      </c>
      <c r="L11" s="21">
        <f t="shared" si="4"/>
        <v>15.952740580850053</v>
      </c>
    </row>
    <row r="12" spans="1:12" ht="15" customHeight="1" x14ac:dyDescent="0.25">
      <c r="A12" s="18"/>
      <c r="B12" s="6" t="s">
        <v>3</v>
      </c>
      <c r="C12" s="6" t="s">
        <v>8</v>
      </c>
      <c r="D12" s="7" t="s">
        <v>9</v>
      </c>
      <c r="E12" s="12">
        <f t="shared" ref="E12:G12" si="5">SUM(E13:E16)</f>
        <v>2532519</v>
      </c>
      <c r="F12" s="10">
        <f>SUM(F13:F16)</f>
        <v>410491</v>
      </c>
      <c r="G12" s="10">
        <f t="shared" si="5"/>
        <v>3033554</v>
      </c>
      <c r="H12" s="10">
        <f>SUM(H13:H16)</f>
        <v>483935</v>
      </c>
      <c r="I12" s="10">
        <f t="shared" si="1"/>
        <v>501035</v>
      </c>
      <c r="J12" s="10">
        <f t="shared" si="2"/>
        <v>73444</v>
      </c>
      <c r="K12" s="21">
        <f t="shared" si="3"/>
        <v>16.208802382134152</v>
      </c>
      <c r="L12" s="21">
        <f t="shared" si="4"/>
        <v>15.952740580850053</v>
      </c>
    </row>
    <row r="13" spans="1:12" ht="38.25" customHeight="1" x14ac:dyDescent="0.25">
      <c r="A13" s="18"/>
      <c r="B13" s="8" t="s">
        <v>11</v>
      </c>
      <c r="C13" s="8" t="s">
        <v>10</v>
      </c>
      <c r="D13" s="9" t="s">
        <v>410</v>
      </c>
      <c r="E13" s="12">
        <v>2060931</v>
      </c>
      <c r="F13" s="10">
        <v>400529</v>
      </c>
      <c r="G13" s="10">
        <v>2399223</v>
      </c>
      <c r="H13" s="10">
        <v>480065</v>
      </c>
      <c r="I13" s="10">
        <f t="shared" si="1"/>
        <v>338292</v>
      </c>
      <c r="J13" s="10">
        <f t="shared" si="2"/>
        <v>79536</v>
      </c>
      <c r="K13" s="21">
        <f t="shared" si="3"/>
        <v>19.434372135699839</v>
      </c>
      <c r="L13" s="21">
        <f t="shared" si="4"/>
        <v>20.009186307400352</v>
      </c>
    </row>
    <row r="14" spans="1:12" ht="24.75" customHeight="1" x14ac:dyDescent="0.25">
      <c r="A14" s="18"/>
      <c r="B14" s="8" t="s">
        <v>11</v>
      </c>
      <c r="C14" s="8" t="s">
        <v>12</v>
      </c>
      <c r="D14" s="9" t="s">
        <v>411</v>
      </c>
      <c r="E14" s="12">
        <v>471231</v>
      </c>
      <c r="F14" s="10">
        <v>9851</v>
      </c>
      <c r="G14" s="10">
        <v>634331</v>
      </c>
      <c r="H14" s="10">
        <v>3869</v>
      </c>
      <c r="I14" s="10">
        <f t="shared" si="1"/>
        <v>163100</v>
      </c>
      <c r="J14" s="10">
        <f t="shared" si="2"/>
        <v>-5982</v>
      </c>
      <c r="K14" s="21">
        <f t="shared" si="3"/>
        <v>2.0904821626760546</v>
      </c>
      <c r="L14" s="21">
        <f t="shared" si="4"/>
        <v>0.60993393039280752</v>
      </c>
    </row>
    <row r="15" spans="1:12" ht="24.75" customHeight="1" x14ac:dyDescent="0.25">
      <c r="A15" s="18"/>
      <c r="B15" s="8" t="s">
        <v>11</v>
      </c>
      <c r="C15" s="8" t="s">
        <v>319</v>
      </c>
      <c r="D15" s="9" t="s">
        <v>320</v>
      </c>
      <c r="E15" s="12">
        <v>357</v>
      </c>
      <c r="F15" s="10">
        <v>100</v>
      </c>
      <c r="G15" s="10"/>
      <c r="H15" s="10"/>
      <c r="I15" s="10">
        <f>G15-E15</f>
        <v>-357</v>
      </c>
      <c r="J15" s="10">
        <f t="shared" si="2"/>
        <v>-100</v>
      </c>
      <c r="K15" s="21">
        <f t="shared" si="3"/>
        <v>28.011204481792717</v>
      </c>
      <c r="L15" s="21"/>
    </row>
    <row r="16" spans="1:12" ht="38.25" customHeight="1" x14ac:dyDescent="0.25">
      <c r="A16" s="18"/>
      <c r="B16" s="8" t="s">
        <v>11</v>
      </c>
      <c r="C16" s="8" t="s">
        <v>378</v>
      </c>
      <c r="D16" s="9" t="s">
        <v>379</v>
      </c>
      <c r="E16" s="12">
        <v>0</v>
      </c>
      <c r="F16" s="10">
        <v>11</v>
      </c>
      <c r="G16" s="10"/>
      <c r="H16" s="10">
        <v>1</v>
      </c>
      <c r="I16" s="10">
        <f t="shared" si="1"/>
        <v>0</v>
      </c>
      <c r="J16" s="10">
        <f>H16-F16</f>
        <v>-10</v>
      </c>
      <c r="K16" s="21"/>
      <c r="L16" s="21"/>
    </row>
    <row r="17" spans="1:12" ht="25.5" customHeight="1" x14ac:dyDescent="0.25">
      <c r="A17" s="18"/>
      <c r="B17" s="6" t="s">
        <v>3</v>
      </c>
      <c r="C17" s="6" t="s">
        <v>13</v>
      </c>
      <c r="D17" s="11" t="s">
        <v>380</v>
      </c>
      <c r="E17" s="12">
        <f t="shared" ref="E17:G17" si="6">SUM(E18:E21)</f>
        <v>72728</v>
      </c>
      <c r="F17" s="10">
        <f>SUM(F18:F21)</f>
        <v>19435</v>
      </c>
      <c r="G17" s="10">
        <f t="shared" si="6"/>
        <v>81100</v>
      </c>
      <c r="H17" s="10">
        <f>SUM(H18:H21)</f>
        <v>17499</v>
      </c>
      <c r="I17" s="10">
        <f t="shared" si="1"/>
        <v>8372</v>
      </c>
      <c r="J17" s="10">
        <f t="shared" si="2"/>
        <v>-1936</v>
      </c>
      <c r="K17" s="21">
        <f>F17/E17*100</f>
        <v>26.722857771422287</v>
      </c>
      <c r="L17" s="21">
        <f>H17/G17*100</f>
        <v>21.577065351418</v>
      </c>
    </row>
    <row r="18" spans="1:12" ht="72.75" customHeight="1" x14ac:dyDescent="0.25">
      <c r="A18" s="18"/>
      <c r="B18" s="8" t="s">
        <v>15</v>
      </c>
      <c r="C18" s="8" t="s">
        <v>14</v>
      </c>
      <c r="D18" s="9" t="s">
        <v>321</v>
      </c>
      <c r="E18" s="12">
        <v>26448</v>
      </c>
      <c r="F18" s="10">
        <v>8576</v>
      </c>
      <c r="G18" s="10">
        <v>36201</v>
      </c>
      <c r="H18" s="10">
        <v>7942</v>
      </c>
      <c r="I18" s="10">
        <f t="shared" si="1"/>
        <v>9753</v>
      </c>
      <c r="J18" s="10">
        <f t="shared" si="2"/>
        <v>-634</v>
      </c>
      <c r="K18" s="21">
        <f t="shared" si="3"/>
        <v>32.425892316999395</v>
      </c>
      <c r="L18" s="21">
        <f t="shared" si="4"/>
        <v>21.938620480097235</v>
      </c>
    </row>
    <row r="19" spans="1:12" ht="84" customHeight="1" x14ac:dyDescent="0.25">
      <c r="A19" s="18"/>
      <c r="B19" s="8" t="s">
        <v>15</v>
      </c>
      <c r="C19" s="8" t="s">
        <v>16</v>
      </c>
      <c r="D19" s="9" t="s">
        <v>322</v>
      </c>
      <c r="E19" s="12">
        <v>186</v>
      </c>
      <c r="F19" s="10">
        <v>60</v>
      </c>
      <c r="G19" s="10">
        <v>201</v>
      </c>
      <c r="H19" s="10">
        <v>51</v>
      </c>
      <c r="I19" s="10">
        <f t="shared" si="1"/>
        <v>15</v>
      </c>
      <c r="J19" s="10">
        <f t="shared" si="2"/>
        <v>-9</v>
      </c>
      <c r="K19" s="21">
        <f t="shared" si="3"/>
        <v>32.258064516129032</v>
      </c>
      <c r="L19" s="21">
        <f t="shared" si="4"/>
        <v>25.373134328358208</v>
      </c>
    </row>
    <row r="20" spans="1:12" ht="71.25" customHeight="1" x14ac:dyDescent="0.25">
      <c r="A20" s="18"/>
      <c r="B20" s="8" t="s">
        <v>15</v>
      </c>
      <c r="C20" s="8" t="s">
        <v>17</v>
      </c>
      <c r="D20" s="9" t="s">
        <v>323</v>
      </c>
      <c r="E20" s="12">
        <v>50893</v>
      </c>
      <c r="F20" s="10">
        <v>12573</v>
      </c>
      <c r="G20" s="10">
        <v>50428</v>
      </c>
      <c r="H20" s="10">
        <v>11146</v>
      </c>
      <c r="I20" s="10">
        <f t="shared" si="1"/>
        <v>-465</v>
      </c>
      <c r="J20" s="10">
        <f t="shared" si="2"/>
        <v>-1427</v>
      </c>
      <c r="K20" s="21">
        <f t="shared" si="3"/>
        <v>24.704772758532609</v>
      </c>
      <c r="L20" s="21">
        <f t="shared" si="4"/>
        <v>22.102800031728407</v>
      </c>
    </row>
    <row r="21" spans="1:12" ht="65.25" customHeight="1" x14ac:dyDescent="0.25">
      <c r="A21" s="18"/>
      <c r="B21" s="8" t="s">
        <v>15</v>
      </c>
      <c r="C21" s="8" t="s">
        <v>18</v>
      </c>
      <c r="D21" s="9" t="s">
        <v>324</v>
      </c>
      <c r="E21" s="12">
        <v>-4799</v>
      </c>
      <c r="F21" s="10">
        <v>-1774</v>
      </c>
      <c r="G21" s="10">
        <v>-5730</v>
      </c>
      <c r="H21" s="10">
        <v>-1640</v>
      </c>
      <c r="I21" s="10">
        <f t="shared" si="1"/>
        <v>-931</v>
      </c>
      <c r="J21" s="10">
        <f t="shared" si="2"/>
        <v>134</v>
      </c>
      <c r="K21" s="21">
        <f t="shared" si="3"/>
        <v>36.966034590539699</v>
      </c>
      <c r="L21" s="21">
        <f t="shared" si="4"/>
        <v>28.62129144851658</v>
      </c>
    </row>
    <row r="22" spans="1:12" ht="15" customHeight="1" x14ac:dyDescent="0.25">
      <c r="A22" s="18"/>
      <c r="B22" s="6" t="s">
        <v>3</v>
      </c>
      <c r="C22" s="6" t="s">
        <v>19</v>
      </c>
      <c r="D22" s="7" t="s">
        <v>20</v>
      </c>
      <c r="E22" s="12">
        <f t="shared" ref="E22:G22" si="7">SUM(E23:E26)</f>
        <v>1651922</v>
      </c>
      <c r="F22" s="10">
        <f>SUM(F23:F26)</f>
        <v>315605</v>
      </c>
      <c r="G22" s="10">
        <f t="shared" si="7"/>
        <v>1909517</v>
      </c>
      <c r="H22" s="10">
        <f>SUM(H23:H26)</f>
        <v>386734</v>
      </c>
      <c r="I22" s="10">
        <f t="shared" si="1"/>
        <v>257595</v>
      </c>
      <c r="J22" s="10">
        <f t="shared" si="2"/>
        <v>71129</v>
      </c>
      <c r="K22" s="21">
        <f t="shared" si="3"/>
        <v>19.105320953410633</v>
      </c>
      <c r="L22" s="21">
        <f t="shared" si="4"/>
        <v>20.252974966968086</v>
      </c>
    </row>
    <row r="23" spans="1:12" s="2" customFormat="1" ht="24.75" customHeight="1" x14ac:dyDescent="0.25">
      <c r="A23" s="18"/>
      <c r="B23" s="8" t="s">
        <v>11</v>
      </c>
      <c r="C23" s="8" t="s">
        <v>21</v>
      </c>
      <c r="D23" s="9" t="s">
        <v>22</v>
      </c>
      <c r="E23" s="12">
        <v>1311734</v>
      </c>
      <c r="F23" s="10">
        <v>225380</v>
      </c>
      <c r="G23" s="10">
        <v>1599197</v>
      </c>
      <c r="H23" s="10">
        <v>286037</v>
      </c>
      <c r="I23" s="10">
        <f t="shared" si="1"/>
        <v>287463</v>
      </c>
      <c r="J23" s="10">
        <f t="shared" si="2"/>
        <v>60657</v>
      </c>
      <c r="K23" s="21">
        <f t="shared" si="3"/>
        <v>17.181837171255758</v>
      </c>
      <c r="L23" s="21">
        <f t="shared" si="4"/>
        <v>17.886289181382907</v>
      </c>
    </row>
    <row r="24" spans="1:12" s="2" customFormat="1" x14ac:dyDescent="0.25">
      <c r="A24" s="18"/>
      <c r="B24" s="8" t="s">
        <v>11</v>
      </c>
      <c r="C24" s="8" t="s">
        <v>23</v>
      </c>
      <c r="D24" s="9" t="s">
        <v>391</v>
      </c>
      <c r="E24" s="12">
        <v>233230</v>
      </c>
      <c r="F24" s="10">
        <v>60484</v>
      </c>
      <c r="G24" s="10">
        <v>214537</v>
      </c>
      <c r="H24" s="10">
        <v>55558</v>
      </c>
      <c r="I24" s="10">
        <f t="shared" si="1"/>
        <v>-18693</v>
      </c>
      <c r="J24" s="10">
        <f t="shared" si="2"/>
        <v>-4926</v>
      </c>
      <c r="K24" s="21">
        <f t="shared" si="3"/>
        <v>25.933198988123312</v>
      </c>
      <c r="L24" s="21">
        <f t="shared" si="4"/>
        <v>25.896698471592313</v>
      </c>
    </row>
    <row r="25" spans="1:12" s="2" customFormat="1" ht="15" customHeight="1" x14ac:dyDescent="0.25">
      <c r="A25" s="18"/>
      <c r="B25" s="8" t="s">
        <v>11</v>
      </c>
      <c r="C25" s="8" t="s">
        <v>24</v>
      </c>
      <c r="D25" s="9" t="s">
        <v>25</v>
      </c>
      <c r="E25" s="12">
        <v>1019</v>
      </c>
      <c r="F25" s="10">
        <v>-20</v>
      </c>
      <c r="G25" s="10"/>
      <c r="H25" s="10">
        <v>2957</v>
      </c>
      <c r="I25" s="10">
        <f t="shared" si="1"/>
        <v>-1019</v>
      </c>
      <c r="J25" s="10">
        <f t="shared" si="2"/>
        <v>2977</v>
      </c>
      <c r="K25" s="21">
        <f t="shared" si="3"/>
        <v>-1.9627085377821394</v>
      </c>
      <c r="L25" s="21"/>
    </row>
    <row r="26" spans="1:12" s="2" customFormat="1" ht="23.25" customHeight="1" x14ac:dyDescent="0.25">
      <c r="A26" s="18"/>
      <c r="B26" s="8" t="s">
        <v>11</v>
      </c>
      <c r="C26" s="8" t="s">
        <v>26</v>
      </c>
      <c r="D26" s="9" t="s">
        <v>27</v>
      </c>
      <c r="E26" s="12">
        <v>105939</v>
      </c>
      <c r="F26" s="10">
        <v>29761</v>
      </c>
      <c r="G26" s="10">
        <v>95783</v>
      </c>
      <c r="H26" s="10">
        <v>42182</v>
      </c>
      <c r="I26" s="10">
        <f t="shared" si="1"/>
        <v>-10156</v>
      </c>
      <c r="J26" s="10">
        <f t="shared" si="2"/>
        <v>12421</v>
      </c>
      <c r="K26" s="21">
        <f t="shared" si="3"/>
        <v>28.092581579965831</v>
      </c>
      <c r="L26" s="21">
        <f t="shared" si="4"/>
        <v>44.039130117035377</v>
      </c>
    </row>
    <row r="27" spans="1:12" ht="15" customHeight="1" x14ac:dyDescent="0.25">
      <c r="A27" s="18"/>
      <c r="B27" s="6" t="s">
        <v>3</v>
      </c>
      <c r="C27" s="6" t="s">
        <v>28</v>
      </c>
      <c r="D27" s="7" t="s">
        <v>29</v>
      </c>
      <c r="E27" s="12">
        <f t="shared" ref="E27:G27" si="8">SUM(E28:E29)</f>
        <v>4971738</v>
      </c>
      <c r="F27" s="10">
        <f>SUM(F28:F29)</f>
        <v>1047674</v>
      </c>
      <c r="G27" s="10">
        <f t="shared" si="8"/>
        <v>3866441</v>
      </c>
      <c r="H27" s="10">
        <f>SUM(H28:H29)</f>
        <v>982167</v>
      </c>
      <c r="I27" s="10">
        <f t="shared" si="1"/>
        <v>-1105297</v>
      </c>
      <c r="J27" s="10">
        <f t="shared" si="2"/>
        <v>-65507</v>
      </c>
      <c r="K27" s="21">
        <f t="shared" si="3"/>
        <v>21.072590711739032</v>
      </c>
      <c r="L27" s="21">
        <f t="shared" si="4"/>
        <v>25.402353223545894</v>
      </c>
    </row>
    <row r="28" spans="1:12" ht="15" customHeight="1" x14ac:dyDescent="0.25">
      <c r="A28" s="18"/>
      <c r="B28" s="6" t="s">
        <v>3</v>
      </c>
      <c r="C28" s="6" t="s">
        <v>30</v>
      </c>
      <c r="D28" s="7" t="s">
        <v>31</v>
      </c>
      <c r="E28" s="12">
        <v>574005</v>
      </c>
      <c r="F28" s="10">
        <v>46653</v>
      </c>
      <c r="G28" s="10">
        <v>541071</v>
      </c>
      <c r="H28" s="10">
        <v>62878</v>
      </c>
      <c r="I28" s="10">
        <f t="shared" si="1"/>
        <v>-32934</v>
      </c>
      <c r="J28" s="10">
        <f t="shared" si="2"/>
        <v>16225</v>
      </c>
      <c r="K28" s="21">
        <f t="shared" si="3"/>
        <v>8.127629550265242</v>
      </c>
      <c r="L28" s="21">
        <f t="shared" si="4"/>
        <v>11.621025706423001</v>
      </c>
    </row>
    <row r="29" spans="1:12" ht="15" customHeight="1" x14ac:dyDescent="0.25">
      <c r="A29" s="18"/>
      <c r="B29" s="6" t="s">
        <v>3</v>
      </c>
      <c r="C29" s="6" t="s">
        <v>32</v>
      </c>
      <c r="D29" s="7" t="s">
        <v>33</v>
      </c>
      <c r="E29" s="12">
        <f t="shared" ref="E29:G29" si="9">SUM(E30:E31)</f>
        <v>4397733</v>
      </c>
      <c r="F29" s="10">
        <f>SUM(F30:F31)</f>
        <v>1001021</v>
      </c>
      <c r="G29" s="10">
        <f t="shared" si="9"/>
        <v>3325370</v>
      </c>
      <c r="H29" s="10">
        <f>SUM(H30:H31)</f>
        <v>919289</v>
      </c>
      <c r="I29" s="10">
        <f t="shared" si="1"/>
        <v>-1072363</v>
      </c>
      <c r="J29" s="10">
        <f t="shared" si="2"/>
        <v>-81732</v>
      </c>
      <c r="K29" s="21">
        <f t="shared" si="3"/>
        <v>22.762204981521162</v>
      </c>
      <c r="L29" s="21">
        <f t="shared" si="4"/>
        <v>27.644713219882298</v>
      </c>
    </row>
    <row r="30" spans="1:12" ht="24" customHeight="1" x14ac:dyDescent="0.25">
      <c r="A30" s="18"/>
      <c r="B30" s="8" t="s">
        <v>11</v>
      </c>
      <c r="C30" s="8" t="s">
        <v>402</v>
      </c>
      <c r="D30" s="9" t="s">
        <v>401</v>
      </c>
      <c r="E30" s="12">
        <v>2888905</v>
      </c>
      <c r="F30" s="10">
        <v>846110</v>
      </c>
      <c r="G30" s="10">
        <v>2069959</v>
      </c>
      <c r="H30" s="10">
        <v>785752</v>
      </c>
      <c r="I30" s="10">
        <f t="shared" si="1"/>
        <v>-818946</v>
      </c>
      <c r="J30" s="10">
        <f t="shared" si="2"/>
        <v>-60358</v>
      </c>
      <c r="K30" s="21">
        <f t="shared" si="3"/>
        <v>29.28825973855146</v>
      </c>
      <c r="L30" s="21">
        <f t="shared" si="4"/>
        <v>37.959785676914379</v>
      </c>
    </row>
    <row r="31" spans="1:12" ht="24.75" customHeight="1" x14ac:dyDescent="0.25">
      <c r="A31" s="18"/>
      <c r="B31" s="8" t="s">
        <v>11</v>
      </c>
      <c r="C31" s="8" t="s">
        <v>404</v>
      </c>
      <c r="D31" s="9" t="s">
        <v>403</v>
      </c>
      <c r="E31" s="12">
        <v>1508828</v>
      </c>
      <c r="F31" s="10">
        <v>154911</v>
      </c>
      <c r="G31" s="10">
        <v>1255411</v>
      </c>
      <c r="H31" s="10">
        <v>133537</v>
      </c>
      <c r="I31" s="10">
        <f t="shared" si="1"/>
        <v>-253417</v>
      </c>
      <c r="J31" s="10">
        <f t="shared" si="2"/>
        <v>-21374</v>
      </c>
      <c r="K31" s="21">
        <f t="shared" si="3"/>
        <v>10.266975427285283</v>
      </c>
      <c r="L31" s="21">
        <f t="shared" si="4"/>
        <v>10.636914922682692</v>
      </c>
    </row>
    <row r="32" spans="1:12" ht="15" customHeight="1" x14ac:dyDescent="0.25">
      <c r="A32" s="18"/>
      <c r="B32" s="6" t="s">
        <v>3</v>
      </c>
      <c r="C32" s="6" t="s">
        <v>34</v>
      </c>
      <c r="D32" s="7" t="s">
        <v>35</v>
      </c>
      <c r="E32" s="12">
        <f>SUM(E33:E35)</f>
        <v>80450</v>
      </c>
      <c r="F32" s="10">
        <f>SUM(F33:F35)</f>
        <v>19566</v>
      </c>
      <c r="G32" s="10">
        <f>SUM(G33:G35)</f>
        <v>90310</v>
      </c>
      <c r="H32" s="10">
        <f>SUM(H33:H35)</f>
        <v>22792</v>
      </c>
      <c r="I32" s="10">
        <f t="shared" si="1"/>
        <v>9860</v>
      </c>
      <c r="J32" s="10">
        <f t="shared" si="2"/>
        <v>3226</v>
      </c>
      <c r="K32" s="21">
        <f t="shared" si="3"/>
        <v>24.320696084524549</v>
      </c>
      <c r="L32" s="21">
        <f t="shared" si="4"/>
        <v>25.237515225334956</v>
      </c>
    </row>
    <row r="33" spans="1:12" ht="29.25" customHeight="1" x14ac:dyDescent="0.25">
      <c r="A33" s="18"/>
      <c r="B33" s="8" t="s">
        <v>11</v>
      </c>
      <c r="C33" s="8" t="s">
        <v>36</v>
      </c>
      <c r="D33" s="9" t="s">
        <v>375</v>
      </c>
      <c r="E33" s="12">
        <v>80252</v>
      </c>
      <c r="F33" s="10">
        <v>19506</v>
      </c>
      <c r="G33" s="10">
        <v>90210</v>
      </c>
      <c r="H33" s="10">
        <v>22502</v>
      </c>
      <c r="I33" s="10">
        <f t="shared" si="1"/>
        <v>9958</v>
      </c>
      <c r="J33" s="10">
        <f t="shared" si="2"/>
        <v>2996</v>
      </c>
      <c r="K33" s="21">
        <f t="shared" si="3"/>
        <v>24.305936300652945</v>
      </c>
      <c r="L33" s="21">
        <f t="shared" si="4"/>
        <v>24.944019510032149</v>
      </c>
    </row>
    <row r="34" spans="1:12" ht="50.25" customHeight="1" x14ac:dyDescent="0.25">
      <c r="A34" s="18"/>
      <c r="B34" s="8" t="s">
        <v>3</v>
      </c>
      <c r="C34" s="8" t="s">
        <v>400</v>
      </c>
      <c r="D34" s="9" t="s">
        <v>399</v>
      </c>
      <c r="E34" s="12">
        <v>1</v>
      </c>
      <c r="F34" s="10"/>
      <c r="G34" s="10"/>
      <c r="H34" s="10"/>
      <c r="I34" s="10">
        <f t="shared" si="1"/>
        <v>-1</v>
      </c>
      <c r="J34" s="10">
        <f t="shared" si="2"/>
        <v>0</v>
      </c>
      <c r="K34" s="21">
        <f t="shared" si="3"/>
        <v>0</v>
      </c>
      <c r="L34" s="21"/>
    </row>
    <row r="35" spans="1:12" ht="23.25" customHeight="1" x14ac:dyDescent="0.25">
      <c r="A35" s="18"/>
      <c r="B35" s="8" t="s">
        <v>39</v>
      </c>
      <c r="C35" s="8" t="s">
        <v>38</v>
      </c>
      <c r="D35" s="9" t="s">
        <v>37</v>
      </c>
      <c r="E35" s="12">
        <v>197</v>
      </c>
      <c r="F35" s="10">
        <v>60</v>
      </c>
      <c r="G35" s="10">
        <v>100</v>
      </c>
      <c r="H35" s="10">
        <v>290</v>
      </c>
      <c r="I35" s="10">
        <f t="shared" si="1"/>
        <v>-97</v>
      </c>
      <c r="J35" s="10">
        <f t="shared" si="2"/>
        <v>230</v>
      </c>
      <c r="K35" s="21">
        <f t="shared" si="3"/>
        <v>30.456852791878177</v>
      </c>
      <c r="L35" s="21">
        <f t="shared" si="4"/>
        <v>290</v>
      </c>
    </row>
    <row r="36" spans="1:12" ht="27.75" customHeight="1" x14ac:dyDescent="0.25">
      <c r="A36" s="18"/>
      <c r="B36" s="6" t="s">
        <v>3</v>
      </c>
      <c r="C36" s="6" t="s">
        <v>376</v>
      </c>
      <c r="D36" s="7" t="s">
        <v>377</v>
      </c>
      <c r="E36" s="12"/>
      <c r="F36" s="10">
        <v>70</v>
      </c>
      <c r="G36" s="10"/>
      <c r="H36" s="10"/>
      <c r="I36" s="10">
        <f t="shared" si="1"/>
        <v>0</v>
      </c>
      <c r="J36" s="10">
        <f t="shared" si="2"/>
        <v>-70</v>
      </c>
      <c r="K36" s="21"/>
      <c r="L36" s="21"/>
    </row>
    <row r="37" spans="1:12" ht="15" customHeight="1" x14ac:dyDescent="0.25">
      <c r="A37" s="18"/>
      <c r="B37" s="6"/>
      <c r="C37" s="6"/>
      <c r="D37" s="7" t="s">
        <v>314</v>
      </c>
      <c r="E37" s="12">
        <f t="shared" ref="E37:G37" si="10">E38+E54+E55+E66+E71+E124</f>
        <v>2149988</v>
      </c>
      <c r="F37" s="10">
        <f>F38+F54+F55+F66+F71+F124</f>
        <v>486801</v>
      </c>
      <c r="G37" s="10">
        <f t="shared" si="10"/>
        <v>1956735</v>
      </c>
      <c r="H37" s="10">
        <f>H38+H54+H55+H66+H71+H124</f>
        <v>549466</v>
      </c>
      <c r="I37" s="10">
        <f t="shared" si="1"/>
        <v>-193253</v>
      </c>
      <c r="J37" s="10">
        <f t="shared" si="2"/>
        <v>62665</v>
      </c>
      <c r="K37" s="21">
        <f t="shared" si="3"/>
        <v>22.642033350883821</v>
      </c>
      <c r="L37" s="21">
        <f t="shared" si="4"/>
        <v>28.080756975267473</v>
      </c>
    </row>
    <row r="38" spans="1:12" ht="31.5" customHeight="1" x14ac:dyDescent="0.25">
      <c r="A38" s="18"/>
      <c r="B38" s="6" t="s">
        <v>3</v>
      </c>
      <c r="C38" s="6" t="s">
        <v>40</v>
      </c>
      <c r="D38" s="7" t="s">
        <v>41</v>
      </c>
      <c r="E38" s="12">
        <f t="shared" ref="E38:G38" si="11">E39+E44+E46+E48</f>
        <v>1398760</v>
      </c>
      <c r="F38" s="10">
        <f>F39+F46+F48</f>
        <v>346221</v>
      </c>
      <c r="G38" s="10">
        <f t="shared" si="11"/>
        <v>1094260</v>
      </c>
      <c r="H38" s="10">
        <f>H39+H44+H46+H48</f>
        <v>273746</v>
      </c>
      <c r="I38" s="10">
        <f t="shared" si="1"/>
        <v>-304500</v>
      </c>
      <c r="J38" s="10">
        <f t="shared" si="2"/>
        <v>-72475</v>
      </c>
      <c r="K38" s="21">
        <f t="shared" si="3"/>
        <v>24.751994623809658</v>
      </c>
      <c r="L38" s="21">
        <f t="shared" si="4"/>
        <v>25.016540858662474</v>
      </c>
    </row>
    <row r="39" spans="1:12" ht="61.5" customHeight="1" x14ac:dyDescent="0.25">
      <c r="A39" s="18"/>
      <c r="B39" s="6" t="s">
        <v>3</v>
      </c>
      <c r="C39" s="6" t="s">
        <v>42</v>
      </c>
      <c r="D39" s="7" t="s">
        <v>43</v>
      </c>
      <c r="E39" s="12">
        <f t="shared" ref="E39:G39" si="12">SUM(E40:E43)</f>
        <v>1210471</v>
      </c>
      <c r="F39" s="10">
        <f>SUM(F40:F45)</f>
        <v>308931</v>
      </c>
      <c r="G39" s="10">
        <f t="shared" si="12"/>
        <v>917667</v>
      </c>
      <c r="H39" s="10">
        <f>SUM(H40:H43)</f>
        <v>247055</v>
      </c>
      <c r="I39" s="10">
        <f t="shared" si="1"/>
        <v>-292804</v>
      </c>
      <c r="J39" s="10">
        <f t="shared" si="2"/>
        <v>-61876</v>
      </c>
      <c r="K39" s="21">
        <f t="shared" si="3"/>
        <v>25.521553180538813</v>
      </c>
      <c r="L39" s="21">
        <f t="shared" si="4"/>
        <v>26.922075219006459</v>
      </c>
    </row>
    <row r="40" spans="1:12" ht="55.5" customHeight="1" x14ac:dyDescent="0.25">
      <c r="A40" s="18"/>
      <c r="B40" s="8" t="s">
        <v>46</v>
      </c>
      <c r="C40" s="8" t="s">
        <v>44</v>
      </c>
      <c r="D40" s="9" t="s">
        <v>45</v>
      </c>
      <c r="E40" s="12">
        <v>1029728</v>
      </c>
      <c r="F40" s="10">
        <v>250507</v>
      </c>
      <c r="G40" s="10">
        <v>776455</v>
      </c>
      <c r="H40" s="10">
        <v>197629</v>
      </c>
      <c r="I40" s="10">
        <f t="shared" si="1"/>
        <v>-253273</v>
      </c>
      <c r="J40" s="10">
        <f t="shared" si="2"/>
        <v>-52878</v>
      </c>
      <c r="K40" s="21">
        <f t="shared" si="3"/>
        <v>24.327492308648495</v>
      </c>
      <c r="L40" s="21">
        <f t="shared" si="4"/>
        <v>25.452730679820469</v>
      </c>
    </row>
    <row r="41" spans="1:12" ht="48" customHeight="1" x14ac:dyDescent="0.25">
      <c r="A41" s="18"/>
      <c r="B41" s="8" t="s">
        <v>46</v>
      </c>
      <c r="C41" s="8" t="s">
        <v>47</v>
      </c>
      <c r="D41" s="9" t="s">
        <v>48</v>
      </c>
      <c r="E41" s="12">
        <v>68188</v>
      </c>
      <c r="F41" s="10">
        <v>25684</v>
      </c>
      <c r="G41" s="10">
        <v>53910</v>
      </c>
      <c r="H41" s="10">
        <v>16646</v>
      </c>
      <c r="I41" s="10">
        <f t="shared" si="1"/>
        <v>-14278</v>
      </c>
      <c r="J41" s="10">
        <f t="shared" si="2"/>
        <v>-9038</v>
      </c>
      <c r="K41" s="21">
        <f t="shared" si="3"/>
        <v>37.666451575057195</v>
      </c>
      <c r="L41" s="21">
        <f t="shared" si="4"/>
        <v>30.877388239658693</v>
      </c>
    </row>
    <row r="42" spans="1:12" ht="39.75" customHeight="1" x14ac:dyDescent="0.25">
      <c r="A42" s="18"/>
      <c r="B42" s="8" t="s">
        <v>46</v>
      </c>
      <c r="C42" s="8" t="s">
        <v>49</v>
      </c>
      <c r="D42" s="9" t="s">
        <v>50</v>
      </c>
      <c r="E42" s="12">
        <v>12522</v>
      </c>
      <c r="F42" s="10">
        <v>2620</v>
      </c>
      <c r="G42" s="10">
        <v>11955</v>
      </c>
      <c r="H42" s="10"/>
      <c r="I42" s="10">
        <f t="shared" si="1"/>
        <v>-567</v>
      </c>
      <c r="J42" s="10">
        <f t="shared" si="2"/>
        <v>-2620</v>
      </c>
      <c r="K42" s="21">
        <f t="shared" si="3"/>
        <v>20.923175211627534</v>
      </c>
      <c r="L42" s="21">
        <f t="shared" si="4"/>
        <v>0</v>
      </c>
    </row>
    <row r="43" spans="1:12" ht="24.75" customHeight="1" x14ac:dyDescent="0.25">
      <c r="A43" s="18"/>
      <c r="B43" s="8" t="s">
        <v>46</v>
      </c>
      <c r="C43" s="8" t="s">
        <v>51</v>
      </c>
      <c r="D43" s="9" t="s">
        <v>52</v>
      </c>
      <c r="E43" s="12">
        <v>100033</v>
      </c>
      <c r="F43" s="10">
        <v>29736</v>
      </c>
      <c r="G43" s="10">
        <v>75347</v>
      </c>
      <c r="H43" s="10">
        <v>32780</v>
      </c>
      <c r="I43" s="10">
        <f t="shared" si="1"/>
        <v>-24686</v>
      </c>
      <c r="J43" s="10">
        <f t="shared" si="2"/>
        <v>3044</v>
      </c>
      <c r="K43" s="21">
        <f t="shared" si="3"/>
        <v>29.72619035718213</v>
      </c>
      <c r="L43" s="21">
        <f t="shared" si="4"/>
        <v>43.505381767024566</v>
      </c>
    </row>
    <row r="44" spans="1:12" ht="63" customHeight="1" x14ac:dyDescent="0.25">
      <c r="A44" s="18"/>
      <c r="B44" s="8" t="s">
        <v>46</v>
      </c>
      <c r="C44" s="8" t="s">
        <v>53</v>
      </c>
      <c r="D44" s="9" t="s">
        <v>54</v>
      </c>
      <c r="E44" s="12">
        <v>0</v>
      </c>
      <c r="F44" s="10">
        <v>33</v>
      </c>
      <c r="G44" s="10">
        <v>0</v>
      </c>
      <c r="H44" s="10">
        <v>534</v>
      </c>
      <c r="I44" s="10">
        <f t="shared" si="1"/>
        <v>0</v>
      </c>
      <c r="J44" s="10">
        <f t="shared" si="2"/>
        <v>501</v>
      </c>
      <c r="K44" s="21"/>
      <c r="L44" s="21"/>
    </row>
    <row r="45" spans="1:12" ht="52.5" customHeight="1" x14ac:dyDescent="0.25">
      <c r="A45" s="18"/>
      <c r="B45" s="8" t="s">
        <v>46</v>
      </c>
      <c r="C45" s="8" t="s">
        <v>382</v>
      </c>
      <c r="D45" s="9" t="s">
        <v>381</v>
      </c>
      <c r="E45" s="12"/>
      <c r="F45" s="10">
        <v>351</v>
      </c>
      <c r="G45" s="10"/>
      <c r="H45" s="10"/>
      <c r="I45" s="10">
        <f t="shared" si="1"/>
        <v>0</v>
      </c>
      <c r="J45" s="10">
        <f t="shared" si="2"/>
        <v>-351</v>
      </c>
      <c r="K45" s="21"/>
      <c r="L45" s="21"/>
    </row>
    <row r="46" spans="1:12" ht="23.25" customHeight="1" x14ac:dyDescent="0.25">
      <c r="A46" s="18"/>
      <c r="B46" s="6" t="s">
        <v>3</v>
      </c>
      <c r="C46" s="6" t="s">
        <v>55</v>
      </c>
      <c r="D46" s="7" t="s">
        <v>56</v>
      </c>
      <c r="E46" s="12">
        <f>SUM(E47)</f>
        <v>1387</v>
      </c>
      <c r="F46" s="10">
        <f>F47</f>
        <v>0</v>
      </c>
      <c r="G46" s="10">
        <f>SUM(G47)</f>
        <v>60</v>
      </c>
      <c r="H46" s="10">
        <f>H47</f>
        <v>206</v>
      </c>
      <c r="I46" s="10">
        <f t="shared" si="1"/>
        <v>-1327</v>
      </c>
      <c r="J46" s="10">
        <f t="shared" si="2"/>
        <v>206</v>
      </c>
      <c r="K46" s="21">
        <f t="shared" si="3"/>
        <v>0</v>
      </c>
      <c r="L46" s="21">
        <f t="shared" si="4"/>
        <v>343.33333333333331</v>
      </c>
    </row>
    <row r="47" spans="1:12" ht="36" x14ac:dyDescent="0.25">
      <c r="A47" s="18"/>
      <c r="B47" s="8" t="s">
        <v>46</v>
      </c>
      <c r="C47" s="8" t="s">
        <v>57</v>
      </c>
      <c r="D47" s="9" t="s">
        <v>58</v>
      </c>
      <c r="E47" s="12">
        <v>1387</v>
      </c>
      <c r="F47" s="10"/>
      <c r="G47" s="10">
        <v>60</v>
      </c>
      <c r="H47" s="10">
        <v>206</v>
      </c>
      <c r="I47" s="10">
        <f t="shared" si="1"/>
        <v>-1327</v>
      </c>
      <c r="J47" s="10">
        <f t="shared" si="2"/>
        <v>206</v>
      </c>
      <c r="K47" s="21">
        <f t="shared" si="3"/>
        <v>0</v>
      </c>
      <c r="L47" s="21">
        <f t="shared" si="4"/>
        <v>343.33333333333331</v>
      </c>
    </row>
    <row r="48" spans="1:12" ht="58.5" customHeight="1" x14ac:dyDescent="0.25">
      <c r="A48" s="18"/>
      <c r="B48" s="6" t="s">
        <v>3</v>
      </c>
      <c r="C48" s="6" t="s">
        <v>59</v>
      </c>
      <c r="D48" s="7" t="s">
        <v>60</v>
      </c>
      <c r="E48" s="12">
        <f t="shared" ref="E48:G48" si="13">SUM(E49:E53)</f>
        <v>186902</v>
      </c>
      <c r="F48" s="10">
        <f>SUM(F49:F53)</f>
        <v>37290</v>
      </c>
      <c r="G48" s="10">
        <f t="shared" si="13"/>
        <v>176533</v>
      </c>
      <c r="H48" s="10">
        <f>SUM(H49:H53)</f>
        <v>25951</v>
      </c>
      <c r="I48" s="10">
        <f t="shared" si="1"/>
        <v>-10369</v>
      </c>
      <c r="J48" s="10">
        <f t="shared" si="2"/>
        <v>-11339</v>
      </c>
      <c r="K48" s="21">
        <f t="shared" si="3"/>
        <v>19.951632406287786</v>
      </c>
      <c r="L48" s="21">
        <f t="shared" si="4"/>
        <v>14.70036763664584</v>
      </c>
    </row>
    <row r="49" spans="1:12" ht="75" customHeight="1" x14ac:dyDescent="0.25">
      <c r="A49" s="18"/>
      <c r="B49" s="8" t="s">
        <v>46</v>
      </c>
      <c r="C49" s="8" t="s">
        <v>61</v>
      </c>
      <c r="D49" s="9" t="s">
        <v>407</v>
      </c>
      <c r="E49" s="12">
        <v>1648</v>
      </c>
      <c r="F49" s="10">
        <v>464</v>
      </c>
      <c r="G49" s="10">
        <v>1726</v>
      </c>
      <c r="H49" s="10">
        <v>825</v>
      </c>
      <c r="I49" s="10">
        <f t="shared" si="1"/>
        <v>78</v>
      </c>
      <c r="J49" s="10">
        <f t="shared" si="2"/>
        <v>361</v>
      </c>
      <c r="K49" s="21">
        <f t="shared" si="3"/>
        <v>28.155339805825243</v>
      </c>
      <c r="L49" s="21">
        <f t="shared" si="4"/>
        <v>47.798377752027811</v>
      </c>
    </row>
    <row r="50" spans="1:12" ht="72.75" customHeight="1" x14ac:dyDescent="0.25">
      <c r="A50" s="18"/>
      <c r="B50" s="8" t="s">
        <v>46</v>
      </c>
      <c r="C50" s="8" t="s">
        <v>62</v>
      </c>
      <c r="D50" s="9" t="s">
        <v>406</v>
      </c>
      <c r="E50" s="12">
        <v>49825</v>
      </c>
      <c r="F50" s="10">
        <v>11084</v>
      </c>
      <c r="G50" s="10">
        <v>46411</v>
      </c>
      <c r="H50" s="10">
        <v>5885</v>
      </c>
      <c r="I50" s="10">
        <f t="shared" si="1"/>
        <v>-3414</v>
      </c>
      <c r="J50" s="10">
        <f t="shared" si="2"/>
        <v>-5199</v>
      </c>
      <c r="K50" s="21">
        <f t="shared" si="3"/>
        <v>22.245860511791268</v>
      </c>
      <c r="L50" s="21">
        <f t="shared" si="4"/>
        <v>12.680183577169204</v>
      </c>
    </row>
    <row r="51" spans="1:12" ht="65.25" customHeight="1" x14ac:dyDescent="0.25">
      <c r="A51" s="18"/>
      <c r="B51" s="8" t="s">
        <v>39</v>
      </c>
      <c r="C51" s="8" t="s">
        <v>63</v>
      </c>
      <c r="D51" s="9" t="s">
        <v>405</v>
      </c>
      <c r="E51" s="12">
        <v>135286</v>
      </c>
      <c r="F51" s="10">
        <v>25501</v>
      </c>
      <c r="G51" s="10">
        <v>128253</v>
      </c>
      <c r="H51" s="10">
        <v>17890</v>
      </c>
      <c r="I51" s="10">
        <f t="shared" si="1"/>
        <v>-7033</v>
      </c>
      <c r="J51" s="10">
        <f t="shared" si="2"/>
        <v>-7611</v>
      </c>
      <c r="K51" s="21">
        <f t="shared" si="3"/>
        <v>18.849696199163255</v>
      </c>
      <c r="L51" s="21">
        <f t="shared" si="4"/>
        <v>13.948991446593842</v>
      </c>
    </row>
    <row r="52" spans="1:12" ht="64.5" customHeight="1" x14ac:dyDescent="0.25">
      <c r="A52" s="18"/>
      <c r="B52" s="8" t="s">
        <v>46</v>
      </c>
      <c r="C52" s="8" t="s">
        <v>383</v>
      </c>
      <c r="D52" s="9" t="s">
        <v>384</v>
      </c>
      <c r="E52" s="12"/>
      <c r="F52" s="10"/>
      <c r="G52" s="10"/>
      <c r="H52" s="10">
        <v>1351</v>
      </c>
      <c r="I52" s="10">
        <f t="shared" si="1"/>
        <v>0</v>
      </c>
      <c r="J52" s="10">
        <f t="shared" si="2"/>
        <v>1351</v>
      </c>
      <c r="K52" s="21"/>
      <c r="L52" s="21"/>
    </row>
    <row r="53" spans="1:12" ht="56.25" customHeight="1" x14ac:dyDescent="0.25">
      <c r="A53" s="18"/>
      <c r="B53" s="8" t="s">
        <v>46</v>
      </c>
      <c r="C53" s="8" t="s">
        <v>64</v>
      </c>
      <c r="D53" s="9" t="s">
        <v>412</v>
      </c>
      <c r="E53" s="12">
        <v>143</v>
      </c>
      <c r="F53" s="10">
        <v>241</v>
      </c>
      <c r="G53" s="10">
        <v>143</v>
      </c>
      <c r="H53" s="10"/>
      <c r="I53" s="10">
        <f t="shared" si="1"/>
        <v>0</v>
      </c>
      <c r="J53" s="10">
        <f t="shared" si="2"/>
        <v>-241</v>
      </c>
      <c r="K53" s="21">
        <f t="shared" si="3"/>
        <v>168.53146853146853</v>
      </c>
      <c r="L53" s="21">
        <f t="shared" si="4"/>
        <v>0</v>
      </c>
    </row>
    <row r="54" spans="1:12" x14ac:dyDescent="0.25">
      <c r="A54" s="18"/>
      <c r="B54" s="6" t="s">
        <v>3</v>
      </c>
      <c r="C54" s="6" t="s">
        <v>65</v>
      </c>
      <c r="D54" s="7" t="s">
        <v>66</v>
      </c>
      <c r="E54" s="12">
        <v>5621</v>
      </c>
      <c r="F54" s="10">
        <v>3547</v>
      </c>
      <c r="G54" s="10">
        <v>7768</v>
      </c>
      <c r="H54" s="10">
        <v>4420</v>
      </c>
      <c r="I54" s="10">
        <f t="shared" si="1"/>
        <v>2147</v>
      </c>
      <c r="J54" s="10">
        <f t="shared" si="2"/>
        <v>873</v>
      </c>
      <c r="K54" s="21">
        <f t="shared" si="3"/>
        <v>63.102650773883653</v>
      </c>
      <c r="L54" s="21">
        <f t="shared" si="4"/>
        <v>56.900102986611742</v>
      </c>
    </row>
    <row r="55" spans="1:12" ht="24" customHeight="1" x14ac:dyDescent="0.25">
      <c r="A55" s="18"/>
      <c r="B55" s="6" t="s">
        <v>3</v>
      </c>
      <c r="C55" s="6" t="s">
        <v>67</v>
      </c>
      <c r="D55" s="7" t="s">
        <v>68</v>
      </c>
      <c r="E55" s="12">
        <f>E56+E60</f>
        <v>277028</v>
      </c>
      <c r="F55" s="10">
        <f>F56+F60</f>
        <v>11945</v>
      </c>
      <c r="G55" s="10">
        <f>G56+G60</f>
        <v>446284</v>
      </c>
      <c r="H55" s="10">
        <f>H56+H60</f>
        <v>104322</v>
      </c>
      <c r="I55" s="10">
        <f t="shared" si="1"/>
        <v>169256</v>
      </c>
      <c r="J55" s="10">
        <f t="shared" si="2"/>
        <v>92377</v>
      </c>
      <c r="K55" s="21">
        <f t="shared" si="3"/>
        <v>4.3118385145183877</v>
      </c>
      <c r="L55" s="21">
        <f t="shared" si="4"/>
        <v>23.375697986035799</v>
      </c>
    </row>
    <row r="56" spans="1:12" ht="15" customHeight="1" x14ac:dyDescent="0.25">
      <c r="A56" s="18"/>
      <c r="B56" s="6" t="s">
        <v>3</v>
      </c>
      <c r="C56" s="6" t="s">
        <v>69</v>
      </c>
      <c r="D56" s="7" t="s">
        <v>70</v>
      </c>
      <c r="E56" s="12">
        <f>SUM(E57:E59)</f>
        <v>276037</v>
      </c>
      <c r="F56" s="10">
        <f>SUM(F57:F59)</f>
        <v>696</v>
      </c>
      <c r="G56" s="10">
        <f>SUM(G57:G59)</f>
        <v>445788</v>
      </c>
      <c r="H56" s="10">
        <f>SUM(H57:H59)</f>
        <v>61778</v>
      </c>
      <c r="I56" s="10">
        <f t="shared" si="1"/>
        <v>169751</v>
      </c>
      <c r="J56" s="10">
        <f t="shared" si="2"/>
        <v>61082</v>
      </c>
      <c r="K56" s="21">
        <f t="shared" si="3"/>
        <v>0.25214011165169886</v>
      </c>
      <c r="L56" s="21">
        <f t="shared" si="4"/>
        <v>13.858156792017731</v>
      </c>
    </row>
    <row r="57" spans="1:12" ht="36" customHeight="1" x14ac:dyDescent="0.25">
      <c r="A57" s="18"/>
      <c r="B57" s="8" t="s">
        <v>39</v>
      </c>
      <c r="C57" s="8" t="s">
        <v>71</v>
      </c>
      <c r="D57" s="9" t="s">
        <v>413</v>
      </c>
      <c r="E57" s="12">
        <v>2717</v>
      </c>
      <c r="F57" s="10">
        <v>665</v>
      </c>
      <c r="G57" s="10">
        <v>2812</v>
      </c>
      <c r="H57" s="10">
        <v>952</v>
      </c>
      <c r="I57" s="10">
        <f t="shared" si="1"/>
        <v>95</v>
      </c>
      <c r="J57" s="10">
        <f t="shared" si="2"/>
        <v>287</v>
      </c>
      <c r="K57" s="21">
        <f t="shared" si="3"/>
        <v>24.475524475524477</v>
      </c>
      <c r="L57" s="21">
        <f t="shared" si="4"/>
        <v>33.854907539118066</v>
      </c>
    </row>
    <row r="58" spans="1:12" ht="60.75" customHeight="1" x14ac:dyDescent="0.25">
      <c r="A58" s="18"/>
      <c r="B58" s="8" t="s">
        <v>73</v>
      </c>
      <c r="C58" s="8" t="s">
        <v>72</v>
      </c>
      <c r="D58" s="9" t="s">
        <v>408</v>
      </c>
      <c r="E58" s="12">
        <v>273260</v>
      </c>
      <c r="F58" s="10"/>
      <c r="G58" s="10">
        <v>442916</v>
      </c>
      <c r="H58" s="10">
        <v>60767</v>
      </c>
      <c r="I58" s="10">
        <f t="shared" si="1"/>
        <v>169656</v>
      </c>
      <c r="J58" s="10">
        <f t="shared" si="2"/>
        <v>60767</v>
      </c>
      <c r="K58" s="21">
        <f t="shared" si="3"/>
        <v>0</v>
      </c>
      <c r="L58" s="21">
        <f t="shared" si="4"/>
        <v>13.719757245166125</v>
      </c>
    </row>
    <row r="59" spans="1:12" ht="25.5" customHeight="1" x14ac:dyDescent="0.25">
      <c r="A59" s="18"/>
      <c r="B59" s="8" t="s">
        <v>3</v>
      </c>
      <c r="C59" s="8" t="s">
        <v>74</v>
      </c>
      <c r="D59" s="9" t="s">
        <v>409</v>
      </c>
      <c r="E59" s="12">
        <v>60</v>
      </c>
      <c r="F59" s="10">
        <v>31</v>
      </c>
      <c r="G59" s="10">
        <v>60</v>
      </c>
      <c r="H59" s="10">
        <v>59</v>
      </c>
      <c r="I59" s="10">
        <f t="shared" si="1"/>
        <v>0</v>
      </c>
      <c r="J59" s="10">
        <f t="shared" si="2"/>
        <v>28</v>
      </c>
      <c r="K59" s="21">
        <f t="shared" si="3"/>
        <v>51.666666666666671</v>
      </c>
      <c r="L59" s="21">
        <f t="shared" si="4"/>
        <v>98.333333333333329</v>
      </c>
    </row>
    <row r="60" spans="1:12" ht="15" customHeight="1" x14ac:dyDescent="0.25">
      <c r="A60" s="18"/>
      <c r="B60" s="6" t="s">
        <v>3</v>
      </c>
      <c r="C60" s="6" t="s">
        <v>75</v>
      </c>
      <c r="D60" s="7" t="s">
        <v>76</v>
      </c>
      <c r="E60" s="12">
        <f>SUM(E61:E65)</f>
        <v>991</v>
      </c>
      <c r="F60" s="10">
        <f>SUM(F61:F65)</f>
        <v>11249</v>
      </c>
      <c r="G60" s="10">
        <f>SUM(G61:G65)</f>
        <v>496</v>
      </c>
      <c r="H60" s="10">
        <f>SUM(H61:H65)</f>
        <v>42544</v>
      </c>
      <c r="I60" s="10">
        <f t="shared" si="1"/>
        <v>-495</v>
      </c>
      <c r="J60" s="10">
        <f t="shared" si="2"/>
        <v>31295</v>
      </c>
      <c r="K60" s="21">
        <f t="shared" si="3"/>
        <v>1135.1160443995964</v>
      </c>
      <c r="L60" s="21">
        <f t="shared" si="4"/>
        <v>8577.4193548387102</v>
      </c>
    </row>
    <row r="61" spans="1:12" ht="23.25" customHeight="1" x14ac:dyDescent="0.25">
      <c r="A61" s="18"/>
      <c r="B61" s="8" t="s">
        <v>3</v>
      </c>
      <c r="C61" s="8" t="s">
        <v>371</v>
      </c>
      <c r="D61" s="9" t="s">
        <v>372</v>
      </c>
      <c r="E61" s="12">
        <v>111</v>
      </c>
      <c r="F61" s="10">
        <v>16</v>
      </c>
      <c r="G61" s="10"/>
      <c r="H61" s="10">
        <v>7</v>
      </c>
      <c r="I61" s="10">
        <f t="shared" si="1"/>
        <v>-111</v>
      </c>
      <c r="J61" s="10">
        <f t="shared" si="2"/>
        <v>-9</v>
      </c>
      <c r="K61" s="21">
        <f t="shared" si="3"/>
        <v>14.414414414414415</v>
      </c>
      <c r="L61" s="21"/>
    </row>
    <row r="62" spans="1:12" ht="24.75" customHeight="1" x14ac:dyDescent="0.25">
      <c r="A62" s="18"/>
      <c r="B62" s="8" t="s">
        <v>3</v>
      </c>
      <c r="C62" s="8" t="s">
        <v>77</v>
      </c>
      <c r="D62" s="9" t="s">
        <v>78</v>
      </c>
      <c r="E62" s="12">
        <v>426</v>
      </c>
      <c r="F62" s="10">
        <v>434</v>
      </c>
      <c r="G62" s="10"/>
      <c r="H62" s="10">
        <v>38</v>
      </c>
      <c r="I62" s="10">
        <f t="shared" si="1"/>
        <v>-426</v>
      </c>
      <c r="J62" s="10">
        <f t="shared" si="2"/>
        <v>-396</v>
      </c>
      <c r="K62" s="21">
        <f t="shared" si="3"/>
        <v>101.87793427230048</v>
      </c>
      <c r="L62" s="21"/>
    </row>
    <row r="63" spans="1:12" ht="36" x14ac:dyDescent="0.25">
      <c r="A63" s="18"/>
      <c r="B63" s="8" t="s">
        <v>3</v>
      </c>
      <c r="C63" s="8" t="s">
        <v>79</v>
      </c>
      <c r="D63" s="9" t="s">
        <v>80</v>
      </c>
      <c r="E63" s="12">
        <v>454</v>
      </c>
      <c r="F63" s="10">
        <v>80</v>
      </c>
      <c r="G63" s="10">
        <v>496</v>
      </c>
      <c r="H63" s="10">
        <v>17</v>
      </c>
      <c r="I63" s="10">
        <f t="shared" si="1"/>
        <v>42</v>
      </c>
      <c r="J63" s="10">
        <f t="shared" si="2"/>
        <v>-63</v>
      </c>
      <c r="K63" s="21">
        <f t="shared" si="3"/>
        <v>17.621145374449341</v>
      </c>
      <c r="L63" s="21">
        <f t="shared" si="4"/>
        <v>3.4274193548387095</v>
      </c>
    </row>
    <row r="64" spans="1:12" ht="33.75" customHeight="1" x14ac:dyDescent="0.25">
      <c r="A64" s="18"/>
      <c r="B64" s="8" t="s">
        <v>3</v>
      </c>
      <c r="C64" s="8" t="s">
        <v>369</v>
      </c>
      <c r="D64" s="9" t="s">
        <v>370</v>
      </c>
      <c r="E64" s="12"/>
      <c r="F64" s="10">
        <v>8109</v>
      </c>
      <c r="G64" s="10"/>
      <c r="H64" s="10">
        <v>6016</v>
      </c>
      <c r="I64" s="10">
        <f t="shared" si="1"/>
        <v>0</v>
      </c>
      <c r="J64" s="10">
        <f t="shared" si="2"/>
        <v>-2093</v>
      </c>
      <c r="K64" s="21"/>
      <c r="L64" s="21"/>
    </row>
    <row r="65" spans="1:12" ht="24.75" customHeight="1" x14ac:dyDescent="0.25">
      <c r="A65" s="18"/>
      <c r="B65" s="8" t="s">
        <v>3</v>
      </c>
      <c r="C65" s="8" t="s">
        <v>367</v>
      </c>
      <c r="D65" s="9" t="s">
        <v>368</v>
      </c>
      <c r="E65" s="12"/>
      <c r="F65" s="10">
        <v>2610</v>
      </c>
      <c r="G65" s="10"/>
      <c r="H65" s="10">
        <v>36466</v>
      </c>
      <c r="I65" s="10">
        <f t="shared" si="1"/>
        <v>0</v>
      </c>
      <c r="J65" s="10">
        <f t="shared" si="2"/>
        <v>33856</v>
      </c>
      <c r="K65" s="21"/>
      <c r="L65" s="21"/>
    </row>
    <row r="66" spans="1:12" ht="25.5" customHeight="1" x14ac:dyDescent="0.25">
      <c r="A66" s="18"/>
      <c r="B66" s="6" t="s">
        <v>3</v>
      </c>
      <c r="C66" s="6" t="s">
        <v>81</v>
      </c>
      <c r="D66" s="7" t="s">
        <v>82</v>
      </c>
      <c r="E66" s="12">
        <f t="shared" ref="E66:G66" si="14">SUM(E67:E70)</f>
        <v>370451</v>
      </c>
      <c r="F66" s="10">
        <f>SUM(F67:F70)</f>
        <v>87756</v>
      </c>
      <c r="G66" s="10">
        <f t="shared" si="14"/>
        <v>325790</v>
      </c>
      <c r="H66" s="10">
        <f>SUM(H67:H70)</f>
        <v>109856</v>
      </c>
      <c r="I66" s="10">
        <f t="shared" si="1"/>
        <v>-44661</v>
      </c>
      <c r="J66" s="10">
        <f t="shared" si="2"/>
        <v>22100</v>
      </c>
      <c r="K66" s="21">
        <f t="shared" si="3"/>
        <v>23.688962912773889</v>
      </c>
      <c r="L66" s="21">
        <f t="shared" si="4"/>
        <v>33.719880904877378</v>
      </c>
    </row>
    <row r="67" spans="1:12" ht="54" customHeight="1" x14ac:dyDescent="0.25">
      <c r="A67" s="18"/>
      <c r="B67" s="8" t="s">
        <v>46</v>
      </c>
      <c r="C67" s="8" t="s">
        <v>83</v>
      </c>
      <c r="D67" s="9" t="s">
        <v>84</v>
      </c>
      <c r="E67" s="12">
        <v>217550</v>
      </c>
      <c r="F67" s="10">
        <v>69488</v>
      </c>
      <c r="G67" s="10">
        <v>190884</v>
      </c>
      <c r="H67" s="10">
        <v>74176</v>
      </c>
      <c r="I67" s="10">
        <f t="shared" si="1"/>
        <v>-26666</v>
      </c>
      <c r="J67" s="10">
        <f t="shared" si="2"/>
        <v>4688</v>
      </c>
      <c r="K67" s="21">
        <f t="shared" si="3"/>
        <v>31.941162951045737</v>
      </c>
      <c r="L67" s="21">
        <f t="shared" si="4"/>
        <v>38.859202447559774</v>
      </c>
    </row>
    <row r="68" spans="1:12" ht="24.75" customHeight="1" x14ac:dyDescent="0.25">
      <c r="A68" s="18"/>
      <c r="B68" s="8" t="s">
        <v>46</v>
      </c>
      <c r="C68" s="8" t="s">
        <v>85</v>
      </c>
      <c r="D68" s="9" t="s">
        <v>86</v>
      </c>
      <c r="E68" s="12">
        <v>81804</v>
      </c>
      <c r="F68" s="10">
        <v>6795</v>
      </c>
      <c r="G68" s="10">
        <v>75504</v>
      </c>
      <c r="H68" s="10">
        <v>13960</v>
      </c>
      <c r="I68" s="10">
        <f t="shared" si="1"/>
        <v>-6300</v>
      </c>
      <c r="J68" s="10">
        <f t="shared" si="2"/>
        <v>7165</v>
      </c>
      <c r="K68" s="21">
        <f t="shared" si="3"/>
        <v>8.3064397828957013</v>
      </c>
      <c r="L68" s="21">
        <f t="shared" si="4"/>
        <v>18.489086670904854</v>
      </c>
    </row>
    <row r="69" spans="1:12" ht="36" x14ac:dyDescent="0.25">
      <c r="A69" s="18"/>
      <c r="B69" s="8" t="s">
        <v>46</v>
      </c>
      <c r="C69" s="8" t="s">
        <v>87</v>
      </c>
      <c r="D69" s="9" t="s">
        <v>88</v>
      </c>
      <c r="E69" s="12">
        <v>1746</v>
      </c>
      <c r="F69" s="10">
        <v>1746</v>
      </c>
      <c r="G69" s="10"/>
      <c r="H69" s="10">
        <v>3420</v>
      </c>
      <c r="I69" s="10">
        <f t="shared" si="1"/>
        <v>-1746</v>
      </c>
      <c r="J69" s="10">
        <f t="shared" si="2"/>
        <v>1674</v>
      </c>
      <c r="K69" s="21">
        <f t="shared" si="3"/>
        <v>100</v>
      </c>
      <c r="L69" s="21"/>
    </row>
    <row r="70" spans="1:12" ht="47.25" customHeight="1" x14ac:dyDescent="0.25">
      <c r="A70" s="18"/>
      <c r="B70" s="8" t="s">
        <v>46</v>
      </c>
      <c r="C70" s="8" t="s">
        <v>89</v>
      </c>
      <c r="D70" s="9" t="s">
        <v>90</v>
      </c>
      <c r="E70" s="12">
        <v>69351</v>
      </c>
      <c r="F70" s="10">
        <v>9727</v>
      </c>
      <c r="G70" s="10">
        <v>59402</v>
      </c>
      <c r="H70" s="10">
        <v>18300</v>
      </c>
      <c r="I70" s="10">
        <f t="shared" si="1"/>
        <v>-9949</v>
      </c>
      <c r="J70" s="10">
        <f t="shared" si="2"/>
        <v>8573</v>
      </c>
      <c r="K70" s="21">
        <f t="shared" si="3"/>
        <v>14.025753053308531</v>
      </c>
      <c r="L70" s="21">
        <f t="shared" si="4"/>
        <v>30.807043533887747</v>
      </c>
    </row>
    <row r="71" spans="1:12" ht="15" customHeight="1" x14ac:dyDescent="0.25">
      <c r="A71" s="18"/>
      <c r="B71" s="6" t="s">
        <v>3</v>
      </c>
      <c r="C71" s="6" t="s">
        <v>91</v>
      </c>
      <c r="D71" s="7" t="s">
        <v>92</v>
      </c>
      <c r="E71" s="12">
        <v>26340</v>
      </c>
      <c r="F71" s="10">
        <v>14286</v>
      </c>
      <c r="G71" s="10">
        <v>568</v>
      </c>
      <c r="H71" s="10">
        <v>21955</v>
      </c>
      <c r="I71" s="10">
        <f t="shared" si="1"/>
        <v>-25772</v>
      </c>
      <c r="J71" s="10">
        <f t="shared" si="2"/>
        <v>7669</v>
      </c>
      <c r="K71" s="21">
        <f t="shared" si="3"/>
        <v>54.236902050113898</v>
      </c>
      <c r="L71" s="21">
        <f t="shared" si="4"/>
        <v>3865.3169014084506</v>
      </c>
    </row>
    <row r="72" spans="1:12" ht="23.25" hidden="1" customHeight="1" x14ac:dyDescent="0.25">
      <c r="A72" s="18"/>
      <c r="B72" s="6" t="s">
        <v>3</v>
      </c>
      <c r="C72" s="6" t="s">
        <v>93</v>
      </c>
      <c r="D72" s="7" t="s">
        <v>325</v>
      </c>
      <c r="E72" s="12">
        <v>375000</v>
      </c>
      <c r="F72" s="10"/>
      <c r="G72" s="10">
        <v>375000</v>
      </c>
      <c r="H72" s="10">
        <v>28400</v>
      </c>
      <c r="I72" s="10">
        <f t="shared" si="1"/>
        <v>0</v>
      </c>
      <c r="J72" s="10">
        <f t="shared" si="2"/>
        <v>28400</v>
      </c>
      <c r="K72" s="21">
        <f t="shared" si="3"/>
        <v>0</v>
      </c>
      <c r="L72" s="21">
        <f t="shared" si="4"/>
        <v>7.5733333333333333</v>
      </c>
    </row>
    <row r="73" spans="1:12" ht="45.75" hidden="1" customHeight="1" x14ac:dyDescent="0.25">
      <c r="A73" s="18"/>
      <c r="B73" s="8" t="s">
        <v>3</v>
      </c>
      <c r="C73" s="8" t="s">
        <v>94</v>
      </c>
      <c r="D73" s="9" t="s">
        <v>326</v>
      </c>
      <c r="E73" s="12">
        <v>0</v>
      </c>
      <c r="F73" s="10"/>
      <c r="G73" s="10">
        <v>0</v>
      </c>
      <c r="H73" s="10">
        <v>6250</v>
      </c>
      <c r="I73" s="10">
        <f t="shared" si="1"/>
        <v>0</v>
      </c>
      <c r="J73" s="10">
        <f t="shared" si="2"/>
        <v>6250</v>
      </c>
      <c r="K73" s="21" t="e">
        <f t="shared" si="3"/>
        <v>#DIV/0!</v>
      </c>
      <c r="L73" s="21" t="e">
        <f t="shared" si="4"/>
        <v>#DIV/0!</v>
      </c>
    </row>
    <row r="74" spans="1:12" ht="57" hidden="1" customHeight="1" x14ac:dyDescent="0.25">
      <c r="A74" s="18"/>
      <c r="B74" s="8" t="s">
        <v>3</v>
      </c>
      <c r="C74" s="8" t="s">
        <v>95</v>
      </c>
      <c r="D74" s="9" t="s">
        <v>327</v>
      </c>
      <c r="E74" s="12">
        <v>0</v>
      </c>
      <c r="F74" s="10"/>
      <c r="G74" s="10">
        <v>0</v>
      </c>
      <c r="H74" s="10">
        <v>6250</v>
      </c>
      <c r="I74" s="10">
        <f t="shared" ref="I74:I137" si="15">G74-E74</f>
        <v>0</v>
      </c>
      <c r="J74" s="10">
        <f t="shared" ref="J74:J137" si="16">H74-F74</f>
        <v>6250</v>
      </c>
      <c r="K74" s="21" t="e">
        <f t="shared" ref="K74:K137" si="17">F74/E74*100</f>
        <v>#DIV/0!</v>
      </c>
      <c r="L74" s="21" t="e">
        <f t="shared" ref="L74:L137" si="18">H74/G74*100</f>
        <v>#DIV/0!</v>
      </c>
    </row>
    <row r="75" spans="1:12" ht="79.5" hidden="1" customHeight="1" x14ac:dyDescent="0.25">
      <c r="A75" s="18"/>
      <c r="B75" s="8" t="s">
        <v>3</v>
      </c>
      <c r="C75" s="8" t="s">
        <v>96</v>
      </c>
      <c r="D75" s="9" t="s">
        <v>328</v>
      </c>
      <c r="E75" s="12">
        <v>0</v>
      </c>
      <c r="F75" s="10"/>
      <c r="G75" s="10">
        <v>0</v>
      </c>
      <c r="H75" s="10">
        <v>4000</v>
      </c>
      <c r="I75" s="10">
        <f t="shared" si="15"/>
        <v>0</v>
      </c>
      <c r="J75" s="10">
        <f t="shared" si="16"/>
        <v>4000</v>
      </c>
      <c r="K75" s="21" t="e">
        <f t="shared" si="17"/>
        <v>#DIV/0!</v>
      </c>
      <c r="L75" s="21" t="e">
        <f t="shared" si="18"/>
        <v>#DIV/0!</v>
      </c>
    </row>
    <row r="76" spans="1:12" ht="79.5" hidden="1" customHeight="1" x14ac:dyDescent="0.25">
      <c r="A76" s="18"/>
      <c r="B76" s="8" t="s">
        <v>97</v>
      </c>
      <c r="C76" s="8" t="s">
        <v>96</v>
      </c>
      <c r="D76" s="9" t="s">
        <v>328</v>
      </c>
      <c r="E76" s="12">
        <v>0</v>
      </c>
      <c r="F76" s="10"/>
      <c r="G76" s="10">
        <v>0</v>
      </c>
      <c r="H76" s="10">
        <v>4000</v>
      </c>
      <c r="I76" s="10">
        <f t="shared" si="15"/>
        <v>0</v>
      </c>
      <c r="J76" s="10">
        <f t="shared" si="16"/>
        <v>4000</v>
      </c>
      <c r="K76" s="21" t="e">
        <f t="shared" si="17"/>
        <v>#DIV/0!</v>
      </c>
      <c r="L76" s="21" t="e">
        <f t="shared" si="18"/>
        <v>#DIV/0!</v>
      </c>
    </row>
    <row r="77" spans="1:12" ht="68.25" hidden="1" customHeight="1" x14ac:dyDescent="0.25">
      <c r="A77" s="18"/>
      <c r="B77" s="8" t="s">
        <v>3</v>
      </c>
      <c r="C77" s="8" t="s">
        <v>98</v>
      </c>
      <c r="D77" s="9" t="s">
        <v>329</v>
      </c>
      <c r="E77" s="12">
        <v>0</v>
      </c>
      <c r="F77" s="10"/>
      <c r="G77" s="10">
        <v>0</v>
      </c>
      <c r="H77" s="10">
        <v>2250</v>
      </c>
      <c r="I77" s="10">
        <f t="shared" si="15"/>
        <v>0</v>
      </c>
      <c r="J77" s="10">
        <f t="shared" si="16"/>
        <v>2250</v>
      </c>
      <c r="K77" s="21" t="e">
        <f t="shared" si="17"/>
        <v>#DIV/0!</v>
      </c>
      <c r="L77" s="21" t="e">
        <f t="shared" si="18"/>
        <v>#DIV/0!</v>
      </c>
    </row>
    <row r="78" spans="1:12" ht="68.25" hidden="1" customHeight="1" x14ac:dyDescent="0.25">
      <c r="A78" s="18"/>
      <c r="B78" s="8" t="s">
        <v>97</v>
      </c>
      <c r="C78" s="8" t="s">
        <v>98</v>
      </c>
      <c r="D78" s="9" t="s">
        <v>329</v>
      </c>
      <c r="E78" s="12">
        <v>0</v>
      </c>
      <c r="F78" s="10"/>
      <c r="G78" s="10">
        <v>0</v>
      </c>
      <c r="H78" s="10">
        <v>2250</v>
      </c>
      <c r="I78" s="10">
        <f t="shared" si="15"/>
        <v>0</v>
      </c>
      <c r="J78" s="10">
        <f t="shared" si="16"/>
        <v>2250</v>
      </c>
      <c r="K78" s="21" t="e">
        <f t="shared" si="17"/>
        <v>#DIV/0!</v>
      </c>
      <c r="L78" s="21" t="e">
        <f t="shared" si="18"/>
        <v>#DIV/0!</v>
      </c>
    </row>
    <row r="79" spans="1:12" ht="45.75" hidden="1" customHeight="1" x14ac:dyDescent="0.25">
      <c r="A79" s="18"/>
      <c r="B79" s="8" t="s">
        <v>3</v>
      </c>
      <c r="C79" s="8" t="s">
        <v>99</v>
      </c>
      <c r="D79" s="9" t="s">
        <v>330</v>
      </c>
      <c r="E79" s="12">
        <v>375000</v>
      </c>
      <c r="F79" s="10"/>
      <c r="G79" s="10">
        <v>375000</v>
      </c>
      <c r="H79" s="10">
        <v>11150</v>
      </c>
      <c r="I79" s="10">
        <f t="shared" si="15"/>
        <v>0</v>
      </c>
      <c r="J79" s="10">
        <f t="shared" si="16"/>
        <v>11150</v>
      </c>
      <c r="K79" s="21">
        <f t="shared" si="17"/>
        <v>0</v>
      </c>
      <c r="L79" s="21">
        <f t="shared" si="18"/>
        <v>2.9733333333333336</v>
      </c>
    </row>
    <row r="80" spans="1:12" ht="68.25" hidden="1" customHeight="1" x14ac:dyDescent="0.25">
      <c r="A80" s="18"/>
      <c r="B80" s="8" t="s">
        <v>3</v>
      </c>
      <c r="C80" s="8" t="s">
        <v>100</v>
      </c>
      <c r="D80" s="9" t="s">
        <v>331</v>
      </c>
      <c r="E80" s="12">
        <v>0</v>
      </c>
      <c r="F80" s="10"/>
      <c r="G80" s="10">
        <v>0</v>
      </c>
      <c r="H80" s="10">
        <v>150</v>
      </c>
      <c r="I80" s="10">
        <f t="shared" si="15"/>
        <v>0</v>
      </c>
      <c r="J80" s="10">
        <f t="shared" si="16"/>
        <v>150</v>
      </c>
      <c r="K80" s="21" t="e">
        <f t="shared" si="17"/>
        <v>#DIV/0!</v>
      </c>
      <c r="L80" s="21" t="e">
        <f t="shared" si="18"/>
        <v>#DIV/0!</v>
      </c>
    </row>
    <row r="81" spans="1:12" ht="68.25" hidden="1" customHeight="1" x14ac:dyDescent="0.25">
      <c r="A81" s="18"/>
      <c r="B81" s="8" t="s">
        <v>3</v>
      </c>
      <c r="C81" s="8" t="s">
        <v>101</v>
      </c>
      <c r="D81" s="9" t="s">
        <v>332</v>
      </c>
      <c r="E81" s="12">
        <v>0</v>
      </c>
      <c r="F81" s="10"/>
      <c r="G81" s="10">
        <v>0</v>
      </c>
      <c r="H81" s="10">
        <v>150</v>
      </c>
      <c r="I81" s="10">
        <f t="shared" si="15"/>
        <v>0</v>
      </c>
      <c r="J81" s="10">
        <f t="shared" si="16"/>
        <v>150</v>
      </c>
      <c r="K81" s="21" t="e">
        <f t="shared" si="17"/>
        <v>#DIV/0!</v>
      </c>
      <c r="L81" s="21" t="e">
        <f t="shared" si="18"/>
        <v>#DIV/0!</v>
      </c>
    </row>
    <row r="82" spans="1:12" ht="68.25" hidden="1" customHeight="1" x14ac:dyDescent="0.25">
      <c r="A82" s="18"/>
      <c r="B82" s="8" t="s">
        <v>97</v>
      </c>
      <c r="C82" s="8" t="s">
        <v>101</v>
      </c>
      <c r="D82" s="9" t="s">
        <v>332</v>
      </c>
      <c r="E82" s="12">
        <v>0</v>
      </c>
      <c r="F82" s="10"/>
      <c r="G82" s="10">
        <v>0</v>
      </c>
      <c r="H82" s="10">
        <v>150</v>
      </c>
      <c r="I82" s="10">
        <f t="shared" si="15"/>
        <v>0</v>
      </c>
      <c r="J82" s="10">
        <f t="shared" si="16"/>
        <v>150</v>
      </c>
      <c r="K82" s="21" t="e">
        <f t="shared" si="17"/>
        <v>#DIV/0!</v>
      </c>
      <c r="L82" s="21" t="e">
        <f t="shared" si="18"/>
        <v>#DIV/0!</v>
      </c>
    </row>
    <row r="83" spans="1:12" ht="68.25" hidden="1" customHeight="1" x14ac:dyDescent="0.25">
      <c r="A83" s="18"/>
      <c r="B83" s="8" t="s">
        <v>3</v>
      </c>
      <c r="C83" s="8" t="s">
        <v>102</v>
      </c>
      <c r="D83" s="9" t="s">
        <v>333</v>
      </c>
      <c r="E83" s="12">
        <v>375000</v>
      </c>
      <c r="F83" s="10"/>
      <c r="G83" s="10">
        <v>375000</v>
      </c>
      <c r="H83" s="10">
        <v>0</v>
      </c>
      <c r="I83" s="10">
        <f t="shared" si="15"/>
        <v>0</v>
      </c>
      <c r="J83" s="10">
        <f t="shared" si="16"/>
        <v>0</v>
      </c>
      <c r="K83" s="21">
        <f t="shared" si="17"/>
        <v>0</v>
      </c>
      <c r="L83" s="21">
        <f t="shared" si="18"/>
        <v>0</v>
      </c>
    </row>
    <row r="84" spans="1:12" ht="68.25" hidden="1" customHeight="1" x14ac:dyDescent="0.25">
      <c r="A84" s="18"/>
      <c r="B84" s="8" t="s">
        <v>103</v>
      </c>
      <c r="C84" s="8" t="s">
        <v>102</v>
      </c>
      <c r="D84" s="9" t="s">
        <v>333</v>
      </c>
      <c r="E84" s="12">
        <v>375000</v>
      </c>
      <c r="F84" s="10"/>
      <c r="G84" s="10">
        <v>375000</v>
      </c>
      <c r="H84" s="10">
        <v>0</v>
      </c>
      <c r="I84" s="10">
        <f t="shared" si="15"/>
        <v>0</v>
      </c>
      <c r="J84" s="10">
        <f t="shared" si="16"/>
        <v>0</v>
      </c>
      <c r="K84" s="21">
        <f t="shared" si="17"/>
        <v>0</v>
      </c>
      <c r="L84" s="21">
        <f t="shared" si="18"/>
        <v>0</v>
      </c>
    </row>
    <row r="85" spans="1:12" ht="124.5" hidden="1" customHeight="1" x14ac:dyDescent="0.25">
      <c r="A85" s="18"/>
      <c r="B85" s="8" t="s">
        <v>3</v>
      </c>
      <c r="C85" s="8" t="s">
        <v>104</v>
      </c>
      <c r="D85" s="9" t="s">
        <v>334</v>
      </c>
      <c r="E85" s="12">
        <v>0</v>
      </c>
      <c r="F85" s="10"/>
      <c r="G85" s="10">
        <v>0</v>
      </c>
      <c r="H85" s="10">
        <v>11000</v>
      </c>
      <c r="I85" s="10">
        <f t="shared" si="15"/>
        <v>0</v>
      </c>
      <c r="J85" s="10">
        <f t="shared" si="16"/>
        <v>11000</v>
      </c>
      <c r="K85" s="21" t="e">
        <f t="shared" si="17"/>
        <v>#DIV/0!</v>
      </c>
      <c r="L85" s="21" t="e">
        <f t="shared" si="18"/>
        <v>#DIV/0!</v>
      </c>
    </row>
    <row r="86" spans="1:12" ht="124.5" hidden="1" customHeight="1" x14ac:dyDescent="0.25">
      <c r="A86" s="18"/>
      <c r="B86" s="8" t="s">
        <v>103</v>
      </c>
      <c r="C86" s="8" t="s">
        <v>104</v>
      </c>
      <c r="D86" s="9" t="s">
        <v>334</v>
      </c>
      <c r="E86" s="12">
        <v>0</v>
      </c>
      <c r="F86" s="10"/>
      <c r="G86" s="10">
        <v>0</v>
      </c>
      <c r="H86" s="10">
        <v>11000</v>
      </c>
      <c r="I86" s="10">
        <f t="shared" si="15"/>
        <v>0</v>
      </c>
      <c r="J86" s="10">
        <f t="shared" si="16"/>
        <v>11000</v>
      </c>
      <c r="K86" s="21" t="e">
        <f t="shared" si="17"/>
        <v>#DIV/0!</v>
      </c>
      <c r="L86" s="21" t="e">
        <f t="shared" si="18"/>
        <v>#DIV/0!</v>
      </c>
    </row>
    <row r="87" spans="1:12" ht="34.5" hidden="1" customHeight="1" x14ac:dyDescent="0.25">
      <c r="A87" s="18"/>
      <c r="B87" s="8" t="s">
        <v>3</v>
      </c>
      <c r="C87" s="8" t="s">
        <v>105</v>
      </c>
      <c r="D87" s="9" t="s">
        <v>335</v>
      </c>
      <c r="E87" s="12">
        <v>0</v>
      </c>
      <c r="F87" s="10"/>
      <c r="G87" s="10">
        <v>0</v>
      </c>
      <c r="H87" s="10">
        <v>6500</v>
      </c>
      <c r="I87" s="10">
        <f t="shared" si="15"/>
        <v>0</v>
      </c>
      <c r="J87" s="10">
        <f t="shared" si="16"/>
        <v>6500</v>
      </c>
      <c r="K87" s="21" t="e">
        <f t="shared" si="17"/>
        <v>#DIV/0!</v>
      </c>
      <c r="L87" s="21" t="e">
        <f t="shared" si="18"/>
        <v>#DIV/0!</v>
      </c>
    </row>
    <row r="88" spans="1:12" ht="45.75" hidden="1" customHeight="1" x14ac:dyDescent="0.25">
      <c r="A88" s="18"/>
      <c r="B88" s="8" t="s">
        <v>3</v>
      </c>
      <c r="C88" s="8" t="s">
        <v>106</v>
      </c>
      <c r="D88" s="9" t="s">
        <v>336</v>
      </c>
      <c r="E88" s="12">
        <v>0</v>
      </c>
      <c r="F88" s="10"/>
      <c r="G88" s="10">
        <v>0</v>
      </c>
      <c r="H88" s="10">
        <v>6500</v>
      </c>
      <c r="I88" s="10">
        <f t="shared" si="15"/>
        <v>0</v>
      </c>
      <c r="J88" s="10">
        <f t="shared" si="16"/>
        <v>6500</v>
      </c>
      <c r="K88" s="21" t="e">
        <f t="shared" si="17"/>
        <v>#DIV/0!</v>
      </c>
      <c r="L88" s="21" t="e">
        <f t="shared" si="18"/>
        <v>#DIV/0!</v>
      </c>
    </row>
    <row r="89" spans="1:12" ht="102" hidden="1" customHeight="1" x14ac:dyDescent="0.25">
      <c r="A89" s="18"/>
      <c r="B89" s="8" t="s">
        <v>3</v>
      </c>
      <c r="C89" s="8" t="s">
        <v>107</v>
      </c>
      <c r="D89" s="9" t="s">
        <v>337</v>
      </c>
      <c r="E89" s="12">
        <v>0</v>
      </c>
      <c r="F89" s="10"/>
      <c r="G89" s="10">
        <v>0</v>
      </c>
      <c r="H89" s="10">
        <v>6500</v>
      </c>
      <c r="I89" s="10">
        <f t="shared" si="15"/>
        <v>0</v>
      </c>
      <c r="J89" s="10">
        <f t="shared" si="16"/>
        <v>6500</v>
      </c>
      <c r="K89" s="21" t="e">
        <f t="shared" si="17"/>
        <v>#DIV/0!</v>
      </c>
      <c r="L89" s="21" t="e">
        <f t="shared" si="18"/>
        <v>#DIV/0!</v>
      </c>
    </row>
    <row r="90" spans="1:12" ht="102" hidden="1" customHeight="1" x14ac:dyDescent="0.25">
      <c r="A90" s="18"/>
      <c r="B90" s="8" t="s">
        <v>97</v>
      </c>
      <c r="C90" s="8" t="s">
        <v>107</v>
      </c>
      <c r="D90" s="9" t="s">
        <v>337</v>
      </c>
      <c r="E90" s="12">
        <v>0</v>
      </c>
      <c r="F90" s="10"/>
      <c r="G90" s="10">
        <v>0</v>
      </c>
      <c r="H90" s="10">
        <v>6500</v>
      </c>
      <c r="I90" s="10">
        <f t="shared" si="15"/>
        <v>0</v>
      </c>
      <c r="J90" s="10">
        <f t="shared" si="16"/>
        <v>6500</v>
      </c>
      <c r="K90" s="21" t="e">
        <f t="shared" si="17"/>
        <v>#DIV/0!</v>
      </c>
      <c r="L90" s="21" t="e">
        <f t="shared" si="18"/>
        <v>#DIV/0!</v>
      </c>
    </row>
    <row r="91" spans="1:12" ht="45.75" hidden="1" customHeight="1" x14ac:dyDescent="0.25">
      <c r="A91" s="18"/>
      <c r="B91" s="8" t="s">
        <v>3</v>
      </c>
      <c r="C91" s="8" t="s">
        <v>108</v>
      </c>
      <c r="D91" s="9" t="s">
        <v>338</v>
      </c>
      <c r="E91" s="12">
        <v>0</v>
      </c>
      <c r="F91" s="10"/>
      <c r="G91" s="10">
        <v>0</v>
      </c>
      <c r="H91" s="10">
        <v>4500</v>
      </c>
      <c r="I91" s="10">
        <f t="shared" si="15"/>
        <v>0</v>
      </c>
      <c r="J91" s="10">
        <f t="shared" si="16"/>
        <v>4500</v>
      </c>
      <c r="K91" s="21" t="e">
        <f t="shared" si="17"/>
        <v>#DIV/0!</v>
      </c>
      <c r="L91" s="21" t="e">
        <f t="shared" si="18"/>
        <v>#DIV/0!</v>
      </c>
    </row>
    <row r="92" spans="1:12" ht="57" hidden="1" customHeight="1" x14ac:dyDescent="0.25">
      <c r="A92" s="18"/>
      <c r="B92" s="8" t="s">
        <v>3</v>
      </c>
      <c r="C92" s="8" t="s">
        <v>109</v>
      </c>
      <c r="D92" s="9" t="s">
        <v>339</v>
      </c>
      <c r="E92" s="12">
        <v>0</v>
      </c>
      <c r="F92" s="10"/>
      <c r="G92" s="10">
        <v>0</v>
      </c>
      <c r="H92" s="10">
        <v>4500</v>
      </c>
      <c r="I92" s="10">
        <f t="shared" si="15"/>
        <v>0</v>
      </c>
      <c r="J92" s="10">
        <f t="shared" si="16"/>
        <v>4500</v>
      </c>
      <c r="K92" s="21" t="e">
        <f t="shared" si="17"/>
        <v>#DIV/0!</v>
      </c>
      <c r="L92" s="21" t="e">
        <f t="shared" si="18"/>
        <v>#DIV/0!</v>
      </c>
    </row>
    <row r="93" spans="1:12" ht="57" hidden="1" customHeight="1" x14ac:dyDescent="0.25">
      <c r="A93" s="18"/>
      <c r="B93" s="8" t="s">
        <v>3</v>
      </c>
      <c r="C93" s="8" t="s">
        <v>110</v>
      </c>
      <c r="D93" s="9" t="s">
        <v>340</v>
      </c>
      <c r="E93" s="12">
        <v>0</v>
      </c>
      <c r="F93" s="10"/>
      <c r="G93" s="10">
        <v>0</v>
      </c>
      <c r="H93" s="10">
        <v>4500</v>
      </c>
      <c r="I93" s="10">
        <f t="shared" si="15"/>
        <v>0</v>
      </c>
      <c r="J93" s="10">
        <f t="shared" si="16"/>
        <v>4500</v>
      </c>
      <c r="K93" s="21" t="e">
        <f t="shared" si="17"/>
        <v>#DIV/0!</v>
      </c>
      <c r="L93" s="21" t="e">
        <f t="shared" si="18"/>
        <v>#DIV/0!</v>
      </c>
    </row>
    <row r="94" spans="1:12" ht="57" hidden="1" customHeight="1" x14ac:dyDescent="0.25">
      <c r="A94" s="18"/>
      <c r="B94" s="8" t="s">
        <v>97</v>
      </c>
      <c r="C94" s="8" t="s">
        <v>110</v>
      </c>
      <c r="D94" s="9" t="s">
        <v>340</v>
      </c>
      <c r="E94" s="12">
        <v>0</v>
      </c>
      <c r="F94" s="10"/>
      <c r="G94" s="10">
        <v>0</v>
      </c>
      <c r="H94" s="10">
        <v>4500</v>
      </c>
      <c r="I94" s="10">
        <f t="shared" si="15"/>
        <v>0</v>
      </c>
      <c r="J94" s="10">
        <f t="shared" si="16"/>
        <v>4500</v>
      </c>
      <c r="K94" s="21" t="e">
        <f t="shared" si="17"/>
        <v>#DIV/0!</v>
      </c>
      <c r="L94" s="21" t="e">
        <f t="shared" si="18"/>
        <v>#DIV/0!</v>
      </c>
    </row>
    <row r="95" spans="1:12" ht="68.25" hidden="1" customHeight="1" x14ac:dyDescent="0.25">
      <c r="A95" s="18"/>
      <c r="B95" s="6" t="s">
        <v>3</v>
      </c>
      <c r="C95" s="6" t="s">
        <v>111</v>
      </c>
      <c r="D95" s="7" t="s">
        <v>341</v>
      </c>
      <c r="E95" s="12">
        <v>193000</v>
      </c>
      <c r="F95" s="10"/>
      <c r="G95" s="10">
        <v>193000</v>
      </c>
      <c r="H95" s="10">
        <v>412389.2</v>
      </c>
      <c r="I95" s="10">
        <f t="shared" si="15"/>
        <v>0</v>
      </c>
      <c r="J95" s="10">
        <f t="shared" si="16"/>
        <v>412389.2</v>
      </c>
      <c r="K95" s="21">
        <f t="shared" si="17"/>
        <v>0</v>
      </c>
      <c r="L95" s="21">
        <f t="shared" si="18"/>
        <v>213.67316062176167</v>
      </c>
    </row>
    <row r="96" spans="1:12" ht="34.5" hidden="1" customHeight="1" x14ac:dyDescent="0.25">
      <c r="A96" s="18"/>
      <c r="B96" s="8" t="s">
        <v>3</v>
      </c>
      <c r="C96" s="8" t="s">
        <v>112</v>
      </c>
      <c r="D96" s="9" t="s">
        <v>113</v>
      </c>
      <c r="E96" s="12">
        <v>193000</v>
      </c>
      <c r="F96" s="10"/>
      <c r="G96" s="10">
        <v>193000</v>
      </c>
      <c r="H96" s="10">
        <v>523.13</v>
      </c>
      <c r="I96" s="10">
        <f t="shared" si="15"/>
        <v>0</v>
      </c>
      <c r="J96" s="10">
        <f t="shared" si="16"/>
        <v>523.13</v>
      </c>
      <c r="K96" s="21">
        <f t="shared" si="17"/>
        <v>0</v>
      </c>
      <c r="L96" s="21">
        <f t="shared" si="18"/>
        <v>0.27105181347150259</v>
      </c>
    </row>
    <row r="97" spans="1:12" ht="45.75" hidden="1" customHeight="1" x14ac:dyDescent="0.25">
      <c r="A97" s="18"/>
      <c r="B97" s="8" t="s">
        <v>3</v>
      </c>
      <c r="C97" s="8" t="s">
        <v>114</v>
      </c>
      <c r="D97" s="9" t="s">
        <v>115</v>
      </c>
      <c r="E97" s="12">
        <v>193000</v>
      </c>
      <c r="F97" s="10"/>
      <c r="G97" s="10">
        <v>193000</v>
      </c>
      <c r="H97" s="10">
        <v>523.13</v>
      </c>
      <c r="I97" s="10">
        <f t="shared" si="15"/>
        <v>0</v>
      </c>
      <c r="J97" s="10">
        <f t="shared" si="16"/>
        <v>523.13</v>
      </c>
      <c r="K97" s="21">
        <f t="shared" si="17"/>
        <v>0</v>
      </c>
      <c r="L97" s="21">
        <f t="shared" si="18"/>
        <v>0.27105181347150259</v>
      </c>
    </row>
    <row r="98" spans="1:12" ht="45.75" hidden="1" customHeight="1" x14ac:dyDescent="0.25">
      <c r="A98" s="18"/>
      <c r="B98" s="8" t="s">
        <v>73</v>
      </c>
      <c r="C98" s="8" t="s">
        <v>114</v>
      </c>
      <c r="D98" s="9" t="s">
        <v>115</v>
      </c>
      <c r="E98" s="12">
        <v>0</v>
      </c>
      <c r="F98" s="10"/>
      <c r="G98" s="10">
        <v>0</v>
      </c>
      <c r="H98" s="10">
        <v>523.13</v>
      </c>
      <c r="I98" s="10">
        <f t="shared" si="15"/>
        <v>0</v>
      </c>
      <c r="J98" s="10">
        <f t="shared" si="16"/>
        <v>523.13</v>
      </c>
      <c r="K98" s="21" t="e">
        <f t="shared" si="17"/>
        <v>#DIV/0!</v>
      </c>
      <c r="L98" s="21" t="e">
        <f t="shared" si="18"/>
        <v>#DIV/0!</v>
      </c>
    </row>
    <row r="99" spans="1:12" ht="45.75" hidden="1" customHeight="1" x14ac:dyDescent="0.25">
      <c r="A99" s="18"/>
      <c r="B99" s="8" t="s">
        <v>39</v>
      </c>
      <c r="C99" s="8" t="s">
        <v>114</v>
      </c>
      <c r="D99" s="9" t="s">
        <v>115</v>
      </c>
      <c r="E99" s="12">
        <v>193000</v>
      </c>
      <c r="F99" s="10"/>
      <c r="G99" s="10">
        <v>193000</v>
      </c>
      <c r="H99" s="10">
        <v>0</v>
      </c>
      <c r="I99" s="10">
        <f t="shared" si="15"/>
        <v>0</v>
      </c>
      <c r="J99" s="10">
        <f t="shared" si="16"/>
        <v>0</v>
      </c>
      <c r="K99" s="21">
        <f t="shared" si="17"/>
        <v>0</v>
      </c>
      <c r="L99" s="21">
        <f t="shared" si="18"/>
        <v>0</v>
      </c>
    </row>
    <row r="100" spans="1:12" ht="45.75" hidden="1" customHeight="1" x14ac:dyDescent="0.25">
      <c r="A100" s="18"/>
      <c r="B100" s="8" t="s">
        <v>3</v>
      </c>
      <c r="C100" s="8" t="s">
        <v>116</v>
      </c>
      <c r="D100" s="9" t="s">
        <v>342</v>
      </c>
      <c r="E100" s="12">
        <v>0</v>
      </c>
      <c r="F100" s="10"/>
      <c r="G100" s="10">
        <v>0</v>
      </c>
      <c r="H100" s="10">
        <v>411866.07</v>
      </c>
      <c r="I100" s="10">
        <f t="shared" si="15"/>
        <v>0</v>
      </c>
      <c r="J100" s="10">
        <f t="shared" si="16"/>
        <v>411866.07</v>
      </c>
      <c r="K100" s="21" t="e">
        <f t="shared" si="17"/>
        <v>#DIV/0!</v>
      </c>
      <c r="L100" s="21" t="e">
        <f t="shared" si="18"/>
        <v>#DIV/0!</v>
      </c>
    </row>
    <row r="101" spans="1:12" ht="45.75" hidden="1" customHeight="1" x14ac:dyDescent="0.25">
      <c r="A101" s="18"/>
      <c r="B101" s="8" t="s">
        <v>3</v>
      </c>
      <c r="C101" s="8" t="s">
        <v>117</v>
      </c>
      <c r="D101" s="9" t="s">
        <v>118</v>
      </c>
      <c r="E101" s="12">
        <v>0</v>
      </c>
      <c r="F101" s="10"/>
      <c r="G101" s="10">
        <v>0</v>
      </c>
      <c r="H101" s="10">
        <v>411866.07</v>
      </c>
      <c r="I101" s="10">
        <f t="shared" si="15"/>
        <v>0</v>
      </c>
      <c r="J101" s="10">
        <f t="shared" si="16"/>
        <v>411866.07</v>
      </c>
      <c r="K101" s="21" t="e">
        <f t="shared" si="17"/>
        <v>#DIV/0!</v>
      </c>
      <c r="L101" s="21" t="e">
        <f t="shared" si="18"/>
        <v>#DIV/0!</v>
      </c>
    </row>
    <row r="102" spans="1:12" ht="57" hidden="1" customHeight="1" x14ac:dyDescent="0.25">
      <c r="A102" s="18"/>
      <c r="B102" s="8" t="s">
        <v>3</v>
      </c>
      <c r="C102" s="8" t="s">
        <v>119</v>
      </c>
      <c r="D102" s="9" t="s">
        <v>120</v>
      </c>
      <c r="E102" s="12">
        <v>0</v>
      </c>
      <c r="F102" s="10"/>
      <c r="G102" s="10">
        <v>0</v>
      </c>
      <c r="H102" s="10">
        <v>15633</v>
      </c>
      <c r="I102" s="10">
        <f t="shared" si="15"/>
        <v>0</v>
      </c>
      <c r="J102" s="10">
        <f t="shared" si="16"/>
        <v>15633</v>
      </c>
      <c r="K102" s="21" t="e">
        <f t="shared" si="17"/>
        <v>#DIV/0!</v>
      </c>
      <c r="L102" s="21" t="e">
        <f t="shared" si="18"/>
        <v>#DIV/0!</v>
      </c>
    </row>
    <row r="103" spans="1:12" ht="57" hidden="1" customHeight="1" x14ac:dyDescent="0.25">
      <c r="A103" s="18"/>
      <c r="B103" s="8" t="s">
        <v>39</v>
      </c>
      <c r="C103" s="8" t="s">
        <v>119</v>
      </c>
      <c r="D103" s="9" t="s">
        <v>120</v>
      </c>
      <c r="E103" s="12">
        <v>0</v>
      </c>
      <c r="F103" s="10"/>
      <c r="G103" s="10">
        <v>0</v>
      </c>
      <c r="H103" s="10">
        <v>15633</v>
      </c>
      <c r="I103" s="10">
        <f t="shared" si="15"/>
        <v>0</v>
      </c>
      <c r="J103" s="10">
        <f t="shared" si="16"/>
        <v>15633</v>
      </c>
      <c r="K103" s="21" t="e">
        <f t="shared" si="17"/>
        <v>#DIV/0!</v>
      </c>
      <c r="L103" s="21" t="e">
        <f t="shared" si="18"/>
        <v>#DIV/0!</v>
      </c>
    </row>
    <row r="104" spans="1:12" ht="57" hidden="1" customHeight="1" x14ac:dyDescent="0.25">
      <c r="A104" s="18"/>
      <c r="B104" s="8" t="s">
        <v>3</v>
      </c>
      <c r="C104" s="8" t="s">
        <v>121</v>
      </c>
      <c r="D104" s="9" t="s">
        <v>122</v>
      </c>
      <c r="E104" s="12">
        <v>0</v>
      </c>
      <c r="F104" s="10"/>
      <c r="G104" s="10">
        <v>0</v>
      </c>
      <c r="H104" s="10">
        <v>302508.52</v>
      </c>
      <c r="I104" s="10">
        <f t="shared" si="15"/>
        <v>0</v>
      </c>
      <c r="J104" s="10">
        <f t="shared" si="16"/>
        <v>302508.52</v>
      </c>
      <c r="K104" s="21" t="e">
        <f t="shared" si="17"/>
        <v>#DIV/0!</v>
      </c>
      <c r="L104" s="21" t="e">
        <f t="shared" si="18"/>
        <v>#DIV/0!</v>
      </c>
    </row>
    <row r="105" spans="1:12" ht="57" hidden="1" customHeight="1" x14ac:dyDescent="0.25">
      <c r="A105" s="18"/>
      <c r="B105" s="8" t="s">
        <v>46</v>
      </c>
      <c r="C105" s="8" t="s">
        <v>121</v>
      </c>
      <c r="D105" s="9" t="s">
        <v>122</v>
      </c>
      <c r="E105" s="12">
        <v>0</v>
      </c>
      <c r="F105" s="10"/>
      <c r="G105" s="10">
        <v>0</v>
      </c>
      <c r="H105" s="10">
        <v>302508.52</v>
      </c>
      <c r="I105" s="10">
        <f t="shared" si="15"/>
        <v>0</v>
      </c>
      <c r="J105" s="10">
        <f t="shared" si="16"/>
        <v>302508.52</v>
      </c>
      <c r="K105" s="21" t="e">
        <f t="shared" si="17"/>
        <v>#DIV/0!</v>
      </c>
      <c r="L105" s="21" t="e">
        <f t="shared" si="18"/>
        <v>#DIV/0!</v>
      </c>
    </row>
    <row r="106" spans="1:12" ht="57" hidden="1" customHeight="1" x14ac:dyDescent="0.25">
      <c r="A106" s="18"/>
      <c r="B106" s="8" t="s">
        <v>3</v>
      </c>
      <c r="C106" s="8" t="s">
        <v>123</v>
      </c>
      <c r="D106" s="9" t="s">
        <v>124</v>
      </c>
      <c r="E106" s="12">
        <v>0</v>
      </c>
      <c r="F106" s="10"/>
      <c r="G106" s="10">
        <v>0</v>
      </c>
      <c r="H106" s="10">
        <v>76699.7</v>
      </c>
      <c r="I106" s="10">
        <f t="shared" si="15"/>
        <v>0</v>
      </c>
      <c r="J106" s="10">
        <f t="shared" si="16"/>
        <v>76699.7</v>
      </c>
      <c r="K106" s="21" t="e">
        <f t="shared" si="17"/>
        <v>#DIV/0!</v>
      </c>
      <c r="L106" s="21" t="e">
        <f t="shared" si="18"/>
        <v>#DIV/0!</v>
      </c>
    </row>
    <row r="107" spans="1:12" ht="57" hidden="1" customHeight="1" x14ac:dyDescent="0.25">
      <c r="A107" s="18"/>
      <c r="B107" s="8" t="s">
        <v>46</v>
      </c>
      <c r="C107" s="8" t="s">
        <v>123</v>
      </c>
      <c r="D107" s="9" t="s">
        <v>124</v>
      </c>
      <c r="E107" s="12">
        <v>0</v>
      </c>
      <c r="F107" s="10"/>
      <c r="G107" s="10">
        <v>0</v>
      </c>
      <c r="H107" s="10">
        <v>76699.7</v>
      </c>
      <c r="I107" s="10">
        <f t="shared" si="15"/>
        <v>0</v>
      </c>
      <c r="J107" s="10">
        <f t="shared" si="16"/>
        <v>76699.7</v>
      </c>
      <c r="K107" s="21" t="e">
        <f t="shared" si="17"/>
        <v>#DIV/0!</v>
      </c>
      <c r="L107" s="21" t="e">
        <f t="shared" si="18"/>
        <v>#DIV/0!</v>
      </c>
    </row>
    <row r="108" spans="1:12" ht="57" hidden="1" customHeight="1" x14ac:dyDescent="0.25">
      <c r="A108" s="18"/>
      <c r="B108" s="8" t="s">
        <v>3</v>
      </c>
      <c r="C108" s="8" t="s">
        <v>125</v>
      </c>
      <c r="D108" s="9" t="s">
        <v>126</v>
      </c>
      <c r="E108" s="12">
        <v>0</v>
      </c>
      <c r="F108" s="10"/>
      <c r="G108" s="10">
        <v>0</v>
      </c>
      <c r="H108" s="10">
        <v>12024.85</v>
      </c>
      <c r="I108" s="10">
        <f t="shared" si="15"/>
        <v>0</v>
      </c>
      <c r="J108" s="10">
        <f t="shared" si="16"/>
        <v>12024.85</v>
      </c>
      <c r="K108" s="21" t="e">
        <f t="shared" si="17"/>
        <v>#DIV/0!</v>
      </c>
      <c r="L108" s="21" t="e">
        <f t="shared" si="18"/>
        <v>#DIV/0!</v>
      </c>
    </row>
    <row r="109" spans="1:12" ht="57" hidden="1" customHeight="1" x14ac:dyDescent="0.25">
      <c r="A109" s="18"/>
      <c r="B109" s="8" t="s">
        <v>46</v>
      </c>
      <c r="C109" s="8" t="s">
        <v>125</v>
      </c>
      <c r="D109" s="9" t="s">
        <v>126</v>
      </c>
      <c r="E109" s="12">
        <v>0</v>
      </c>
      <c r="F109" s="10"/>
      <c r="G109" s="10">
        <v>0</v>
      </c>
      <c r="H109" s="10">
        <v>12024.85</v>
      </c>
      <c r="I109" s="10">
        <f t="shared" si="15"/>
        <v>0</v>
      </c>
      <c r="J109" s="10">
        <f t="shared" si="16"/>
        <v>12024.85</v>
      </c>
      <c r="K109" s="21" t="e">
        <f t="shared" si="17"/>
        <v>#DIV/0!</v>
      </c>
      <c r="L109" s="21" t="e">
        <f t="shared" si="18"/>
        <v>#DIV/0!</v>
      </c>
    </row>
    <row r="110" spans="1:12" ht="57" hidden="1" customHeight="1" x14ac:dyDescent="0.25">
      <c r="A110" s="18"/>
      <c r="B110" s="8" t="s">
        <v>3</v>
      </c>
      <c r="C110" s="8" t="s">
        <v>127</v>
      </c>
      <c r="D110" s="9" t="s">
        <v>128</v>
      </c>
      <c r="E110" s="12">
        <v>0</v>
      </c>
      <c r="F110" s="10"/>
      <c r="G110" s="10">
        <v>0</v>
      </c>
      <c r="H110" s="10">
        <v>5000</v>
      </c>
      <c r="I110" s="10">
        <f t="shared" si="15"/>
        <v>0</v>
      </c>
      <c r="J110" s="10">
        <f t="shared" si="16"/>
        <v>5000</v>
      </c>
      <c r="K110" s="21" t="e">
        <f t="shared" si="17"/>
        <v>#DIV/0!</v>
      </c>
      <c r="L110" s="21" t="e">
        <f t="shared" si="18"/>
        <v>#DIV/0!</v>
      </c>
    </row>
    <row r="111" spans="1:12" ht="57" hidden="1" customHeight="1" x14ac:dyDescent="0.25">
      <c r="A111" s="18"/>
      <c r="B111" s="8" t="s">
        <v>46</v>
      </c>
      <c r="C111" s="8" t="s">
        <v>127</v>
      </c>
      <c r="D111" s="9" t="s">
        <v>128</v>
      </c>
      <c r="E111" s="12">
        <v>0</v>
      </c>
      <c r="F111" s="10"/>
      <c r="G111" s="10">
        <v>0</v>
      </c>
      <c r="H111" s="10">
        <v>5000</v>
      </c>
      <c r="I111" s="10">
        <f t="shared" si="15"/>
        <v>0</v>
      </c>
      <c r="J111" s="10">
        <f t="shared" si="16"/>
        <v>5000</v>
      </c>
      <c r="K111" s="21" t="e">
        <f t="shared" si="17"/>
        <v>#DIV/0!</v>
      </c>
      <c r="L111" s="21" t="e">
        <f t="shared" si="18"/>
        <v>#DIV/0!</v>
      </c>
    </row>
    <row r="112" spans="1:12" ht="15" hidden="1" customHeight="1" x14ac:dyDescent="0.25">
      <c r="A112" s="18"/>
      <c r="B112" s="6" t="s">
        <v>3</v>
      </c>
      <c r="C112" s="6" t="s">
        <v>129</v>
      </c>
      <c r="D112" s="7" t="s">
        <v>130</v>
      </c>
      <c r="E112" s="12">
        <v>0</v>
      </c>
      <c r="F112" s="10"/>
      <c r="G112" s="10">
        <v>0</v>
      </c>
      <c r="H112" s="10">
        <v>1386095.64</v>
      </c>
      <c r="I112" s="10">
        <f t="shared" si="15"/>
        <v>0</v>
      </c>
      <c r="J112" s="10">
        <f t="shared" si="16"/>
        <v>1386095.64</v>
      </c>
      <c r="K112" s="21" t="e">
        <f t="shared" si="17"/>
        <v>#DIV/0!</v>
      </c>
      <c r="L112" s="21" t="e">
        <f t="shared" si="18"/>
        <v>#DIV/0!</v>
      </c>
    </row>
    <row r="113" spans="1:12" ht="45.75" hidden="1" customHeight="1" x14ac:dyDescent="0.25">
      <c r="A113" s="18"/>
      <c r="B113" s="8" t="s">
        <v>3</v>
      </c>
      <c r="C113" s="8" t="s">
        <v>131</v>
      </c>
      <c r="D113" s="9" t="s">
        <v>132</v>
      </c>
      <c r="E113" s="12">
        <v>0</v>
      </c>
      <c r="F113" s="10"/>
      <c r="G113" s="10">
        <v>0</v>
      </c>
      <c r="H113" s="10">
        <v>1187445.6399999999</v>
      </c>
      <c r="I113" s="10">
        <f t="shared" si="15"/>
        <v>0</v>
      </c>
      <c r="J113" s="10">
        <f t="shared" si="16"/>
        <v>1187445.6399999999</v>
      </c>
      <c r="K113" s="21" t="e">
        <f t="shared" si="17"/>
        <v>#DIV/0!</v>
      </c>
      <c r="L113" s="21" t="e">
        <f t="shared" si="18"/>
        <v>#DIV/0!</v>
      </c>
    </row>
    <row r="114" spans="1:12" ht="34.5" hidden="1" customHeight="1" x14ac:dyDescent="0.25">
      <c r="A114" s="18"/>
      <c r="B114" s="8" t="s">
        <v>3</v>
      </c>
      <c r="C114" s="8" t="s">
        <v>133</v>
      </c>
      <c r="D114" s="9" t="s">
        <v>134</v>
      </c>
      <c r="E114" s="12">
        <v>0</v>
      </c>
      <c r="F114" s="10"/>
      <c r="G114" s="10">
        <v>0</v>
      </c>
      <c r="H114" s="10">
        <v>1187445.6399999999</v>
      </c>
      <c r="I114" s="10">
        <f t="shared" si="15"/>
        <v>0</v>
      </c>
      <c r="J114" s="10">
        <f t="shared" si="16"/>
        <v>1187445.6399999999</v>
      </c>
      <c r="K114" s="21" t="e">
        <f t="shared" si="17"/>
        <v>#DIV/0!</v>
      </c>
      <c r="L114" s="21" t="e">
        <f t="shared" si="18"/>
        <v>#DIV/0!</v>
      </c>
    </row>
    <row r="115" spans="1:12" ht="34.5" hidden="1" customHeight="1" x14ac:dyDescent="0.25">
      <c r="A115" s="18"/>
      <c r="B115" s="8" t="s">
        <v>46</v>
      </c>
      <c r="C115" s="8" t="s">
        <v>133</v>
      </c>
      <c r="D115" s="9" t="s">
        <v>134</v>
      </c>
      <c r="E115" s="12">
        <v>0</v>
      </c>
      <c r="F115" s="10"/>
      <c r="G115" s="10">
        <v>0</v>
      </c>
      <c r="H115" s="10">
        <v>1187445.6399999999</v>
      </c>
      <c r="I115" s="10">
        <f t="shared" si="15"/>
        <v>0</v>
      </c>
      <c r="J115" s="10">
        <f t="shared" si="16"/>
        <v>1187445.6399999999</v>
      </c>
      <c r="K115" s="21" t="e">
        <f t="shared" si="17"/>
        <v>#DIV/0!</v>
      </c>
      <c r="L115" s="21" t="e">
        <f t="shared" si="18"/>
        <v>#DIV/0!</v>
      </c>
    </row>
    <row r="116" spans="1:12" ht="45.75" hidden="1" customHeight="1" x14ac:dyDescent="0.25">
      <c r="A116" s="18"/>
      <c r="B116" s="8" t="s">
        <v>3</v>
      </c>
      <c r="C116" s="8" t="s">
        <v>135</v>
      </c>
      <c r="D116" s="9" t="s">
        <v>343</v>
      </c>
      <c r="E116" s="12">
        <v>0</v>
      </c>
      <c r="F116" s="10"/>
      <c r="G116" s="10">
        <v>0</v>
      </c>
      <c r="H116" s="10">
        <v>198650</v>
      </c>
      <c r="I116" s="10">
        <f t="shared" si="15"/>
        <v>0</v>
      </c>
      <c r="J116" s="10">
        <f t="shared" si="16"/>
        <v>198650</v>
      </c>
      <c r="K116" s="21" t="e">
        <f t="shared" si="17"/>
        <v>#DIV/0!</v>
      </c>
      <c r="L116" s="21" t="e">
        <f t="shared" si="18"/>
        <v>#DIV/0!</v>
      </c>
    </row>
    <row r="117" spans="1:12" ht="45.75" hidden="1" customHeight="1" x14ac:dyDescent="0.25">
      <c r="A117" s="18"/>
      <c r="B117" s="8" t="s">
        <v>3</v>
      </c>
      <c r="C117" s="8" t="s">
        <v>136</v>
      </c>
      <c r="D117" s="9" t="s">
        <v>137</v>
      </c>
      <c r="E117" s="12">
        <v>0</v>
      </c>
      <c r="F117" s="10"/>
      <c r="G117" s="10">
        <v>0</v>
      </c>
      <c r="H117" s="10">
        <v>67000</v>
      </c>
      <c r="I117" s="10">
        <f t="shared" si="15"/>
        <v>0</v>
      </c>
      <c r="J117" s="10">
        <f t="shared" si="16"/>
        <v>67000</v>
      </c>
      <c r="K117" s="21" t="e">
        <f t="shared" si="17"/>
        <v>#DIV/0!</v>
      </c>
      <c r="L117" s="21" t="e">
        <f t="shared" si="18"/>
        <v>#DIV/0!</v>
      </c>
    </row>
    <row r="118" spans="1:12" ht="45.75" hidden="1" customHeight="1" x14ac:dyDescent="0.25">
      <c r="A118" s="18"/>
      <c r="B118" s="8" t="s">
        <v>138</v>
      </c>
      <c r="C118" s="8" t="s">
        <v>136</v>
      </c>
      <c r="D118" s="9" t="s">
        <v>137</v>
      </c>
      <c r="E118" s="12">
        <v>0</v>
      </c>
      <c r="F118" s="10"/>
      <c r="G118" s="10">
        <v>0</v>
      </c>
      <c r="H118" s="10">
        <v>50000</v>
      </c>
      <c r="I118" s="10">
        <f t="shared" si="15"/>
        <v>0</v>
      </c>
      <c r="J118" s="10">
        <f t="shared" si="16"/>
        <v>50000</v>
      </c>
      <c r="K118" s="21" t="e">
        <f t="shared" si="17"/>
        <v>#DIV/0!</v>
      </c>
      <c r="L118" s="21" t="e">
        <f t="shared" si="18"/>
        <v>#DIV/0!</v>
      </c>
    </row>
    <row r="119" spans="1:12" ht="79.5" hidden="1" customHeight="1" x14ac:dyDescent="0.25">
      <c r="A119" s="18"/>
      <c r="B119" s="8" t="s">
        <v>3</v>
      </c>
      <c r="C119" s="8" t="s">
        <v>139</v>
      </c>
      <c r="D119" s="9" t="s">
        <v>140</v>
      </c>
      <c r="E119" s="12">
        <v>0</v>
      </c>
      <c r="F119" s="10"/>
      <c r="G119" s="10">
        <v>0</v>
      </c>
      <c r="H119" s="10">
        <v>17000</v>
      </c>
      <c r="I119" s="10">
        <f t="shared" si="15"/>
        <v>0</v>
      </c>
      <c r="J119" s="10">
        <f t="shared" si="16"/>
        <v>17000</v>
      </c>
      <c r="K119" s="21" t="e">
        <f t="shared" si="17"/>
        <v>#DIV/0!</v>
      </c>
      <c r="L119" s="21" t="e">
        <f t="shared" si="18"/>
        <v>#DIV/0!</v>
      </c>
    </row>
    <row r="120" spans="1:12" ht="79.5" hidden="1" customHeight="1" x14ac:dyDescent="0.25">
      <c r="A120" s="18"/>
      <c r="B120" s="8" t="s">
        <v>11</v>
      </c>
      <c r="C120" s="8" t="s">
        <v>139</v>
      </c>
      <c r="D120" s="9" t="s">
        <v>140</v>
      </c>
      <c r="E120" s="12">
        <v>0</v>
      </c>
      <c r="F120" s="10"/>
      <c r="G120" s="10">
        <v>0</v>
      </c>
      <c r="H120" s="10">
        <v>1000</v>
      </c>
      <c r="I120" s="10">
        <f t="shared" si="15"/>
        <v>0</v>
      </c>
      <c r="J120" s="10">
        <f t="shared" si="16"/>
        <v>1000</v>
      </c>
      <c r="K120" s="21" t="e">
        <f t="shared" si="17"/>
        <v>#DIV/0!</v>
      </c>
      <c r="L120" s="21" t="e">
        <f t="shared" si="18"/>
        <v>#DIV/0!</v>
      </c>
    </row>
    <row r="121" spans="1:12" ht="79.5" hidden="1" customHeight="1" x14ac:dyDescent="0.25">
      <c r="A121" s="18"/>
      <c r="B121" s="8" t="s">
        <v>141</v>
      </c>
      <c r="C121" s="8" t="s">
        <v>139</v>
      </c>
      <c r="D121" s="9" t="s">
        <v>140</v>
      </c>
      <c r="E121" s="12">
        <v>0</v>
      </c>
      <c r="F121" s="10"/>
      <c r="G121" s="10">
        <v>0</v>
      </c>
      <c r="H121" s="10">
        <v>16000</v>
      </c>
      <c r="I121" s="10">
        <f t="shared" si="15"/>
        <v>0</v>
      </c>
      <c r="J121" s="10">
        <f t="shared" si="16"/>
        <v>16000</v>
      </c>
      <c r="K121" s="21" t="e">
        <f t="shared" si="17"/>
        <v>#DIV/0!</v>
      </c>
      <c r="L121" s="21" t="e">
        <f t="shared" si="18"/>
        <v>#DIV/0!</v>
      </c>
    </row>
    <row r="122" spans="1:12" ht="45.75" hidden="1" customHeight="1" x14ac:dyDescent="0.25">
      <c r="A122" s="18"/>
      <c r="B122" s="8" t="s">
        <v>3</v>
      </c>
      <c r="C122" s="8" t="s">
        <v>142</v>
      </c>
      <c r="D122" s="9" t="s">
        <v>143</v>
      </c>
      <c r="E122" s="12">
        <v>0</v>
      </c>
      <c r="F122" s="10"/>
      <c r="G122" s="10">
        <v>0</v>
      </c>
      <c r="H122" s="10">
        <v>131650</v>
      </c>
      <c r="I122" s="10">
        <f t="shared" si="15"/>
        <v>0</v>
      </c>
      <c r="J122" s="10">
        <f t="shared" si="16"/>
        <v>131650</v>
      </c>
      <c r="K122" s="21" t="e">
        <f t="shared" si="17"/>
        <v>#DIV/0!</v>
      </c>
      <c r="L122" s="21" t="e">
        <f t="shared" si="18"/>
        <v>#DIV/0!</v>
      </c>
    </row>
    <row r="123" spans="1:12" ht="45.75" hidden="1" customHeight="1" x14ac:dyDescent="0.25">
      <c r="A123" s="18"/>
      <c r="B123" s="8" t="s">
        <v>11</v>
      </c>
      <c r="C123" s="8" t="s">
        <v>142</v>
      </c>
      <c r="D123" s="9" t="s">
        <v>143</v>
      </c>
      <c r="E123" s="12">
        <v>0</v>
      </c>
      <c r="F123" s="10"/>
      <c r="G123" s="10">
        <v>0</v>
      </c>
      <c r="H123" s="10">
        <v>131650</v>
      </c>
      <c r="I123" s="10">
        <f t="shared" si="15"/>
        <v>0</v>
      </c>
      <c r="J123" s="10">
        <f t="shared" si="16"/>
        <v>131650</v>
      </c>
      <c r="K123" s="21" t="e">
        <f t="shared" si="17"/>
        <v>#DIV/0!</v>
      </c>
      <c r="L123" s="21" t="e">
        <f t="shared" si="18"/>
        <v>#DIV/0!</v>
      </c>
    </row>
    <row r="124" spans="1:12" ht="15" customHeight="1" x14ac:dyDescent="0.25">
      <c r="A124" s="18"/>
      <c r="B124" s="6" t="s">
        <v>3</v>
      </c>
      <c r="C124" s="6" t="s">
        <v>144</v>
      </c>
      <c r="D124" s="7" t="s">
        <v>145</v>
      </c>
      <c r="E124" s="12">
        <f t="shared" ref="E124" si="19">E125+E126</f>
        <v>71788</v>
      </c>
      <c r="F124" s="10">
        <f t="shared" ref="F124:G124" si="20">F125+F126</f>
        <v>23046</v>
      </c>
      <c r="G124" s="10">
        <f t="shared" si="20"/>
        <v>82065</v>
      </c>
      <c r="H124" s="10">
        <f>H125+H126</f>
        <v>35167</v>
      </c>
      <c r="I124" s="10">
        <f t="shared" si="15"/>
        <v>10277</v>
      </c>
      <c r="J124" s="10">
        <f t="shared" si="16"/>
        <v>12121</v>
      </c>
      <c r="K124" s="21">
        <f t="shared" si="17"/>
        <v>32.102858416448434</v>
      </c>
      <c r="L124" s="21">
        <f t="shared" si="18"/>
        <v>42.852616828124049</v>
      </c>
    </row>
    <row r="125" spans="1:12" ht="13.5" customHeight="1" x14ac:dyDescent="0.25">
      <c r="A125" s="18"/>
      <c r="B125" s="8" t="s">
        <v>3</v>
      </c>
      <c r="C125" s="8" t="s">
        <v>146</v>
      </c>
      <c r="D125" s="9" t="s">
        <v>147</v>
      </c>
      <c r="E125" s="12"/>
      <c r="F125" s="10">
        <v>2122</v>
      </c>
      <c r="G125" s="10"/>
      <c r="H125" s="10">
        <v>224</v>
      </c>
      <c r="I125" s="10">
        <f t="shared" si="15"/>
        <v>0</v>
      </c>
      <c r="J125" s="10">
        <f t="shared" si="16"/>
        <v>-1898</v>
      </c>
      <c r="K125" s="21"/>
      <c r="L125" s="21"/>
    </row>
    <row r="126" spans="1:12" ht="15" customHeight="1" x14ac:dyDescent="0.25">
      <c r="A126" s="18"/>
      <c r="B126" s="6" t="s">
        <v>3</v>
      </c>
      <c r="C126" s="6" t="s">
        <v>149</v>
      </c>
      <c r="D126" s="7" t="s">
        <v>150</v>
      </c>
      <c r="E126" s="12">
        <f>SUM(E127:E132)</f>
        <v>71788</v>
      </c>
      <c r="F126" s="10">
        <f>SUM(F127:F132)</f>
        <v>20924</v>
      </c>
      <c r="G126" s="10">
        <f t="shared" ref="G126" si="21">SUM(G127:G132)</f>
        <v>82065</v>
      </c>
      <c r="H126" s="10">
        <f>SUM(H127:H132)</f>
        <v>34943</v>
      </c>
      <c r="I126" s="10">
        <f t="shared" si="15"/>
        <v>10277</v>
      </c>
      <c r="J126" s="10">
        <f t="shared" si="16"/>
        <v>14019</v>
      </c>
      <c r="K126" s="21">
        <f t="shared" si="17"/>
        <v>29.146932634980775</v>
      </c>
      <c r="L126" s="21">
        <f t="shared" si="18"/>
        <v>42.579662462682023</v>
      </c>
    </row>
    <row r="127" spans="1:12" ht="26.25" customHeight="1" x14ac:dyDescent="0.25">
      <c r="A127" s="18"/>
      <c r="B127" s="8" t="s">
        <v>39</v>
      </c>
      <c r="C127" s="8" t="s">
        <v>151</v>
      </c>
      <c r="D127" s="9" t="s">
        <v>152</v>
      </c>
      <c r="E127" s="12">
        <v>3186</v>
      </c>
      <c r="F127" s="10">
        <v>5563</v>
      </c>
      <c r="G127" s="10">
        <v>11753</v>
      </c>
      <c r="H127" s="10">
        <v>18721</v>
      </c>
      <c r="I127" s="10">
        <f t="shared" si="15"/>
        <v>8567</v>
      </c>
      <c r="J127" s="10">
        <f t="shared" si="16"/>
        <v>13158</v>
      </c>
      <c r="K127" s="21">
        <f t="shared" si="17"/>
        <v>174.60765850596357</v>
      </c>
      <c r="L127" s="21">
        <f t="shared" si="18"/>
        <v>159.28699055560281</v>
      </c>
    </row>
    <row r="128" spans="1:12" ht="34.5" customHeight="1" x14ac:dyDescent="0.25">
      <c r="A128" s="18"/>
      <c r="B128" s="8" t="s">
        <v>3</v>
      </c>
      <c r="C128" s="8" t="s">
        <v>153</v>
      </c>
      <c r="D128" s="9" t="s">
        <v>154</v>
      </c>
      <c r="E128" s="12">
        <v>1042</v>
      </c>
      <c r="F128" s="10">
        <v>512</v>
      </c>
      <c r="G128" s="10">
        <v>3379</v>
      </c>
      <c r="H128" s="10">
        <v>1349</v>
      </c>
      <c r="I128" s="10">
        <f t="shared" si="15"/>
        <v>2337</v>
      </c>
      <c r="J128" s="10">
        <f t="shared" si="16"/>
        <v>837</v>
      </c>
      <c r="K128" s="21">
        <f t="shared" si="17"/>
        <v>49.136276391554702</v>
      </c>
      <c r="L128" s="21">
        <f t="shared" si="18"/>
        <v>39.923054158034923</v>
      </c>
    </row>
    <row r="129" spans="1:12" ht="27" customHeight="1" x14ac:dyDescent="0.25">
      <c r="A129" s="18"/>
      <c r="B129" s="8" t="s">
        <v>39</v>
      </c>
      <c r="C129" s="8" t="s">
        <v>385</v>
      </c>
      <c r="D129" s="9" t="s">
        <v>386</v>
      </c>
      <c r="E129" s="12"/>
      <c r="F129" s="10">
        <v>183</v>
      </c>
      <c r="G129" s="10"/>
      <c r="H129" s="10"/>
      <c r="I129" s="10">
        <f t="shared" si="15"/>
        <v>0</v>
      </c>
      <c r="J129" s="10">
        <f t="shared" si="16"/>
        <v>-183</v>
      </c>
      <c r="K129" s="21"/>
      <c r="L129" s="21"/>
    </row>
    <row r="130" spans="1:12" ht="24.75" customHeight="1" x14ac:dyDescent="0.25">
      <c r="A130" s="18"/>
      <c r="B130" s="8" t="s">
        <v>39</v>
      </c>
      <c r="C130" s="8" t="s">
        <v>155</v>
      </c>
      <c r="D130" s="9" t="s">
        <v>156</v>
      </c>
      <c r="E130" s="12">
        <v>65080</v>
      </c>
      <c r="F130" s="10">
        <v>14458</v>
      </c>
      <c r="G130" s="10">
        <v>66933</v>
      </c>
      <c r="H130" s="10">
        <v>12388</v>
      </c>
      <c r="I130" s="10">
        <f t="shared" si="15"/>
        <v>1853</v>
      </c>
      <c r="J130" s="10">
        <f t="shared" si="16"/>
        <v>-2070</v>
      </c>
      <c r="K130" s="21">
        <f t="shared" si="17"/>
        <v>22.215734480639213</v>
      </c>
      <c r="L130" s="21">
        <f t="shared" si="18"/>
        <v>18.508060299105075</v>
      </c>
    </row>
    <row r="131" spans="1:12" ht="47.25" customHeight="1" x14ac:dyDescent="0.25">
      <c r="A131" s="18"/>
      <c r="B131" s="8" t="s">
        <v>46</v>
      </c>
      <c r="C131" s="8" t="s">
        <v>157</v>
      </c>
      <c r="D131" s="9" t="s">
        <v>158</v>
      </c>
      <c r="E131" s="12"/>
      <c r="F131" s="10"/>
      <c r="G131" s="10"/>
      <c r="H131" s="10">
        <v>2485</v>
      </c>
      <c r="I131" s="10">
        <f t="shared" si="15"/>
        <v>0</v>
      </c>
      <c r="J131" s="10">
        <f t="shared" si="16"/>
        <v>2485</v>
      </c>
      <c r="K131" s="21"/>
      <c r="L131" s="21"/>
    </row>
    <row r="132" spans="1:12" ht="21.75" customHeight="1" x14ac:dyDescent="0.25">
      <c r="A132" s="18"/>
      <c r="B132" s="8" t="s">
        <v>3</v>
      </c>
      <c r="C132" s="8" t="s">
        <v>317</v>
      </c>
      <c r="D132" s="9" t="s">
        <v>318</v>
      </c>
      <c r="E132" s="12">
        <v>2480</v>
      </c>
      <c r="F132" s="10">
        <v>208</v>
      </c>
      <c r="G132" s="10"/>
      <c r="H132" s="10"/>
      <c r="I132" s="10">
        <f t="shared" si="15"/>
        <v>-2480</v>
      </c>
      <c r="J132" s="10">
        <f t="shared" si="16"/>
        <v>-208</v>
      </c>
      <c r="K132" s="21">
        <f t="shared" si="17"/>
        <v>8.3870967741935498</v>
      </c>
      <c r="L132" s="21"/>
    </row>
    <row r="133" spans="1:12" ht="15" customHeight="1" x14ac:dyDescent="0.25">
      <c r="A133" s="18"/>
      <c r="B133" s="6" t="s">
        <v>3</v>
      </c>
      <c r="C133" s="6" t="s">
        <v>159</v>
      </c>
      <c r="D133" s="7" t="s">
        <v>160</v>
      </c>
      <c r="E133" s="12">
        <f>E134+E274+E273+E272</f>
        <v>9075191</v>
      </c>
      <c r="F133" s="10">
        <f>F134+F274+F273+F272</f>
        <v>2598806</v>
      </c>
      <c r="G133" s="10">
        <f t="shared" ref="G133" si="22">G134+G274+G273</f>
        <v>8730273</v>
      </c>
      <c r="H133" s="10">
        <f>H134+H274+H273</f>
        <v>1618058</v>
      </c>
      <c r="I133" s="10">
        <f t="shared" si="15"/>
        <v>-344918</v>
      </c>
      <c r="J133" s="10">
        <f t="shared" si="16"/>
        <v>-980748</v>
      </c>
      <c r="K133" s="21">
        <f t="shared" si="17"/>
        <v>28.636378011217616</v>
      </c>
      <c r="L133" s="21">
        <f t="shared" si="18"/>
        <v>18.533876317498891</v>
      </c>
    </row>
    <row r="134" spans="1:12" ht="27" customHeight="1" x14ac:dyDescent="0.25">
      <c r="A134" s="18"/>
      <c r="B134" s="6" t="s">
        <v>3</v>
      </c>
      <c r="C134" s="6" t="s">
        <v>161</v>
      </c>
      <c r="D134" s="7" t="s">
        <v>344</v>
      </c>
      <c r="E134" s="12">
        <f>E136+E209+E267+E135</f>
        <v>8914756</v>
      </c>
      <c r="F134" s="10">
        <f>F135+F136+F209+F267</f>
        <v>2485344</v>
      </c>
      <c r="G134" s="10">
        <f t="shared" ref="G134" si="23">G136+G209+G267</f>
        <v>8749252</v>
      </c>
      <c r="H134" s="10">
        <f>H136+H209+H267</f>
        <v>1610319</v>
      </c>
      <c r="I134" s="10">
        <f t="shared" si="15"/>
        <v>-165504</v>
      </c>
      <c r="J134" s="10">
        <f t="shared" si="16"/>
        <v>-875025</v>
      </c>
      <c r="K134" s="21">
        <f t="shared" si="17"/>
        <v>27.878990742988368</v>
      </c>
      <c r="L134" s="21">
        <f t="shared" si="18"/>
        <v>18.405219097586855</v>
      </c>
    </row>
    <row r="135" spans="1:12" ht="21.75" customHeight="1" x14ac:dyDescent="0.25">
      <c r="A135" s="18"/>
      <c r="B135" s="8" t="s">
        <v>3</v>
      </c>
      <c r="C135" s="8" t="s">
        <v>365</v>
      </c>
      <c r="D135" s="9" t="s">
        <v>366</v>
      </c>
      <c r="E135" s="12">
        <v>1071</v>
      </c>
      <c r="F135" s="10">
        <v>268</v>
      </c>
      <c r="G135" s="10"/>
      <c r="H135" s="10"/>
      <c r="I135" s="10">
        <f t="shared" si="15"/>
        <v>-1071</v>
      </c>
      <c r="J135" s="10">
        <f t="shared" si="16"/>
        <v>-268</v>
      </c>
      <c r="K135" s="21">
        <f t="shared" si="17"/>
        <v>25.023342670401494</v>
      </c>
      <c r="L135" s="21"/>
    </row>
    <row r="136" spans="1:12" s="2" customFormat="1" ht="16.5" customHeight="1" x14ac:dyDescent="0.25">
      <c r="A136" s="18"/>
      <c r="B136" s="8" t="s">
        <v>3</v>
      </c>
      <c r="C136" s="8" t="s">
        <v>162</v>
      </c>
      <c r="D136" s="9" t="s">
        <v>345</v>
      </c>
      <c r="E136" s="12">
        <v>1926706</v>
      </c>
      <c r="F136" s="10">
        <v>41429</v>
      </c>
      <c r="G136" s="10">
        <v>2688799</v>
      </c>
      <c r="H136" s="10">
        <v>146922</v>
      </c>
      <c r="I136" s="10">
        <f t="shared" si="15"/>
        <v>762093</v>
      </c>
      <c r="J136" s="10">
        <f t="shared" si="16"/>
        <v>105493</v>
      </c>
      <c r="K136" s="21">
        <f t="shared" si="17"/>
        <v>2.1502502198052014</v>
      </c>
      <c r="L136" s="21">
        <f t="shared" si="18"/>
        <v>5.4642239899672678</v>
      </c>
    </row>
    <row r="137" spans="1:12" s="2" customFormat="1" ht="23.25" hidden="1" customHeight="1" x14ac:dyDescent="0.25">
      <c r="A137" s="18"/>
      <c r="B137" s="8" t="s">
        <v>3</v>
      </c>
      <c r="C137" s="8" t="s">
        <v>163</v>
      </c>
      <c r="D137" s="9" t="s">
        <v>346</v>
      </c>
      <c r="E137" s="12">
        <v>2686440</v>
      </c>
      <c r="F137" s="10"/>
      <c r="G137" s="10">
        <v>2686440</v>
      </c>
      <c r="H137" s="10">
        <v>0</v>
      </c>
      <c r="I137" s="10">
        <f t="shared" si="15"/>
        <v>0</v>
      </c>
      <c r="J137" s="10">
        <f t="shared" si="16"/>
        <v>0</v>
      </c>
      <c r="K137" s="21">
        <f t="shared" si="17"/>
        <v>0</v>
      </c>
      <c r="L137" s="21">
        <f t="shared" si="18"/>
        <v>0</v>
      </c>
    </row>
    <row r="138" spans="1:12" s="2" customFormat="1" ht="23.25" hidden="1" customHeight="1" x14ac:dyDescent="0.25">
      <c r="A138" s="18"/>
      <c r="B138" s="8" t="s">
        <v>3</v>
      </c>
      <c r="C138" s="8" t="s">
        <v>164</v>
      </c>
      <c r="D138" s="9" t="s">
        <v>347</v>
      </c>
      <c r="E138" s="12">
        <v>2686440</v>
      </c>
      <c r="F138" s="10"/>
      <c r="G138" s="10">
        <v>2686440</v>
      </c>
      <c r="H138" s="10">
        <v>0</v>
      </c>
      <c r="I138" s="10">
        <f t="shared" ref="I138:I201" si="24">G138-E138</f>
        <v>0</v>
      </c>
      <c r="J138" s="10">
        <f t="shared" ref="J138:J201" si="25">H138-F138</f>
        <v>0</v>
      </c>
      <c r="K138" s="21">
        <f t="shared" ref="K138:K201" si="26">F138/E138*100</f>
        <v>0</v>
      </c>
      <c r="L138" s="21">
        <f t="shared" ref="L138:L201" si="27">H138/G138*100</f>
        <v>0</v>
      </c>
    </row>
    <row r="139" spans="1:12" s="2" customFormat="1" ht="23.25" hidden="1" customHeight="1" x14ac:dyDescent="0.25">
      <c r="A139" s="18"/>
      <c r="B139" s="8" t="s">
        <v>73</v>
      </c>
      <c r="C139" s="8" t="s">
        <v>164</v>
      </c>
      <c r="D139" s="9" t="s">
        <v>347</v>
      </c>
      <c r="E139" s="12">
        <v>2686440</v>
      </c>
      <c r="F139" s="10"/>
      <c r="G139" s="10">
        <v>2686440</v>
      </c>
      <c r="H139" s="10">
        <v>0</v>
      </c>
      <c r="I139" s="10">
        <f t="shared" si="24"/>
        <v>0</v>
      </c>
      <c r="J139" s="10">
        <f t="shared" si="25"/>
        <v>0</v>
      </c>
      <c r="K139" s="21">
        <f t="shared" si="26"/>
        <v>0</v>
      </c>
      <c r="L139" s="21">
        <f t="shared" si="27"/>
        <v>0</v>
      </c>
    </row>
    <row r="140" spans="1:12" s="2" customFormat="1" ht="34.5" hidden="1" customHeight="1" x14ac:dyDescent="0.25">
      <c r="A140" s="18"/>
      <c r="B140" s="8" t="s">
        <v>3</v>
      </c>
      <c r="C140" s="8" t="s">
        <v>165</v>
      </c>
      <c r="D140" s="9" t="s">
        <v>166</v>
      </c>
      <c r="E140" s="12">
        <v>3352000</v>
      </c>
      <c r="F140" s="10"/>
      <c r="G140" s="10">
        <v>3352000</v>
      </c>
      <c r="H140" s="10">
        <v>0</v>
      </c>
      <c r="I140" s="10">
        <f t="shared" si="24"/>
        <v>0</v>
      </c>
      <c r="J140" s="10">
        <f t="shared" si="25"/>
        <v>0</v>
      </c>
      <c r="K140" s="21">
        <f t="shared" si="26"/>
        <v>0</v>
      </c>
      <c r="L140" s="21">
        <f t="shared" si="27"/>
        <v>0</v>
      </c>
    </row>
    <row r="141" spans="1:12" s="2" customFormat="1" ht="34.5" hidden="1" customHeight="1" x14ac:dyDescent="0.25">
      <c r="A141" s="18"/>
      <c r="B141" s="8" t="s">
        <v>3</v>
      </c>
      <c r="C141" s="8" t="s">
        <v>167</v>
      </c>
      <c r="D141" s="9" t="s">
        <v>168</v>
      </c>
      <c r="E141" s="12">
        <v>3352000</v>
      </c>
      <c r="F141" s="10"/>
      <c r="G141" s="10">
        <v>3352000</v>
      </c>
      <c r="H141" s="10">
        <v>0</v>
      </c>
      <c r="I141" s="10">
        <f t="shared" si="24"/>
        <v>0</v>
      </c>
      <c r="J141" s="10">
        <f t="shared" si="25"/>
        <v>0</v>
      </c>
      <c r="K141" s="21">
        <f t="shared" si="26"/>
        <v>0</v>
      </c>
      <c r="L141" s="21">
        <f t="shared" si="27"/>
        <v>0</v>
      </c>
    </row>
    <row r="142" spans="1:12" s="2" customFormat="1" ht="34.5" hidden="1" customHeight="1" x14ac:dyDescent="0.25">
      <c r="A142" s="18"/>
      <c r="B142" s="8" t="s">
        <v>73</v>
      </c>
      <c r="C142" s="8" t="s">
        <v>167</v>
      </c>
      <c r="D142" s="9" t="s">
        <v>168</v>
      </c>
      <c r="E142" s="12">
        <v>3352000</v>
      </c>
      <c r="F142" s="10"/>
      <c r="G142" s="10">
        <v>3352000</v>
      </c>
      <c r="H142" s="10">
        <v>0</v>
      </c>
      <c r="I142" s="10">
        <f t="shared" si="24"/>
        <v>0</v>
      </c>
      <c r="J142" s="10">
        <f t="shared" si="25"/>
        <v>0</v>
      </c>
      <c r="K142" s="21">
        <f t="shared" si="26"/>
        <v>0</v>
      </c>
      <c r="L142" s="21">
        <f t="shared" si="27"/>
        <v>0</v>
      </c>
    </row>
    <row r="143" spans="1:12" s="2" customFormat="1" ht="23.25" hidden="1" customHeight="1" x14ac:dyDescent="0.25">
      <c r="A143" s="18"/>
      <c r="B143" s="8" t="s">
        <v>3</v>
      </c>
      <c r="C143" s="8" t="s">
        <v>169</v>
      </c>
      <c r="D143" s="9" t="s">
        <v>170</v>
      </c>
      <c r="E143" s="12">
        <v>3567660</v>
      </c>
      <c r="F143" s="10"/>
      <c r="G143" s="10">
        <v>3567660</v>
      </c>
      <c r="H143" s="10">
        <v>0</v>
      </c>
      <c r="I143" s="10">
        <f t="shared" si="24"/>
        <v>0</v>
      </c>
      <c r="J143" s="10">
        <f t="shared" si="25"/>
        <v>0</v>
      </c>
      <c r="K143" s="21">
        <f t="shared" si="26"/>
        <v>0</v>
      </c>
      <c r="L143" s="21">
        <f t="shared" si="27"/>
        <v>0</v>
      </c>
    </row>
    <row r="144" spans="1:12" s="2" customFormat="1" ht="23.25" hidden="1" customHeight="1" x14ac:dyDescent="0.25">
      <c r="A144" s="18"/>
      <c r="B144" s="8" t="s">
        <v>3</v>
      </c>
      <c r="C144" s="8" t="s">
        <v>171</v>
      </c>
      <c r="D144" s="9" t="s">
        <v>172</v>
      </c>
      <c r="E144" s="12">
        <v>3567660</v>
      </c>
      <c r="F144" s="10"/>
      <c r="G144" s="10">
        <v>3567660</v>
      </c>
      <c r="H144" s="10">
        <v>0</v>
      </c>
      <c r="I144" s="10">
        <f t="shared" si="24"/>
        <v>0</v>
      </c>
      <c r="J144" s="10">
        <f t="shared" si="25"/>
        <v>0</v>
      </c>
      <c r="K144" s="21">
        <f t="shared" si="26"/>
        <v>0</v>
      </c>
      <c r="L144" s="21">
        <f t="shared" si="27"/>
        <v>0</v>
      </c>
    </row>
    <row r="145" spans="1:12" s="2" customFormat="1" ht="23.25" hidden="1" customHeight="1" x14ac:dyDescent="0.25">
      <c r="A145" s="18"/>
      <c r="B145" s="8" t="s">
        <v>173</v>
      </c>
      <c r="C145" s="8" t="s">
        <v>171</v>
      </c>
      <c r="D145" s="9" t="s">
        <v>172</v>
      </c>
      <c r="E145" s="12">
        <v>3567660</v>
      </c>
      <c r="F145" s="10"/>
      <c r="G145" s="10">
        <v>3567660</v>
      </c>
      <c r="H145" s="10">
        <v>0</v>
      </c>
      <c r="I145" s="10">
        <f t="shared" si="24"/>
        <v>0</v>
      </c>
      <c r="J145" s="10">
        <f t="shared" si="25"/>
        <v>0</v>
      </c>
      <c r="K145" s="21">
        <f t="shared" si="26"/>
        <v>0</v>
      </c>
      <c r="L145" s="21">
        <f t="shared" si="27"/>
        <v>0</v>
      </c>
    </row>
    <row r="146" spans="1:12" s="2" customFormat="1" ht="34.5" hidden="1" customHeight="1" x14ac:dyDescent="0.25">
      <c r="A146" s="18"/>
      <c r="B146" s="8" t="s">
        <v>3</v>
      </c>
      <c r="C146" s="8" t="s">
        <v>174</v>
      </c>
      <c r="D146" s="9" t="s">
        <v>175</v>
      </c>
      <c r="E146" s="12">
        <v>501109920</v>
      </c>
      <c r="F146" s="10"/>
      <c r="G146" s="10">
        <v>501109920</v>
      </c>
      <c r="H146" s="10">
        <v>0</v>
      </c>
      <c r="I146" s="10">
        <f t="shared" si="24"/>
        <v>0</v>
      </c>
      <c r="J146" s="10">
        <f t="shared" si="25"/>
        <v>0</v>
      </c>
      <c r="K146" s="21">
        <f t="shared" si="26"/>
        <v>0</v>
      </c>
      <c r="L146" s="21">
        <f t="shared" si="27"/>
        <v>0</v>
      </c>
    </row>
    <row r="147" spans="1:12" s="2" customFormat="1" ht="34.5" hidden="1" customHeight="1" x14ac:dyDescent="0.25">
      <c r="A147" s="18"/>
      <c r="B147" s="8" t="s">
        <v>3</v>
      </c>
      <c r="C147" s="8" t="s">
        <v>176</v>
      </c>
      <c r="D147" s="9" t="s">
        <v>177</v>
      </c>
      <c r="E147" s="12">
        <v>501109920</v>
      </c>
      <c r="F147" s="10"/>
      <c r="G147" s="10">
        <v>501109920</v>
      </c>
      <c r="H147" s="10">
        <v>0</v>
      </c>
      <c r="I147" s="10">
        <f t="shared" si="24"/>
        <v>0</v>
      </c>
      <c r="J147" s="10">
        <f t="shared" si="25"/>
        <v>0</v>
      </c>
      <c r="K147" s="21">
        <f t="shared" si="26"/>
        <v>0</v>
      </c>
      <c r="L147" s="21">
        <f t="shared" si="27"/>
        <v>0</v>
      </c>
    </row>
    <row r="148" spans="1:12" s="2" customFormat="1" ht="34.5" hidden="1" customHeight="1" x14ac:dyDescent="0.25">
      <c r="A148" s="18"/>
      <c r="B148" s="8" t="s">
        <v>39</v>
      </c>
      <c r="C148" s="8" t="s">
        <v>176</v>
      </c>
      <c r="D148" s="9" t="s">
        <v>177</v>
      </c>
      <c r="E148" s="12">
        <v>501109920</v>
      </c>
      <c r="F148" s="10"/>
      <c r="G148" s="10">
        <v>501109920</v>
      </c>
      <c r="H148" s="10">
        <v>0</v>
      </c>
      <c r="I148" s="10">
        <f t="shared" si="24"/>
        <v>0</v>
      </c>
      <c r="J148" s="10">
        <f t="shared" si="25"/>
        <v>0</v>
      </c>
      <c r="K148" s="21">
        <f t="shared" si="26"/>
        <v>0</v>
      </c>
      <c r="L148" s="21">
        <f t="shared" si="27"/>
        <v>0</v>
      </c>
    </row>
    <row r="149" spans="1:12" s="2" customFormat="1" ht="68.25" hidden="1" customHeight="1" x14ac:dyDescent="0.25">
      <c r="A149" s="18"/>
      <c r="B149" s="8" t="s">
        <v>3</v>
      </c>
      <c r="C149" s="8" t="s">
        <v>178</v>
      </c>
      <c r="D149" s="9" t="s">
        <v>179</v>
      </c>
      <c r="E149" s="12">
        <v>12338000</v>
      </c>
      <c r="F149" s="10"/>
      <c r="G149" s="10">
        <v>12338000</v>
      </c>
      <c r="H149" s="10">
        <v>0</v>
      </c>
      <c r="I149" s="10">
        <f t="shared" si="24"/>
        <v>0</v>
      </c>
      <c r="J149" s="10">
        <f t="shared" si="25"/>
        <v>0</v>
      </c>
      <c r="K149" s="21">
        <f t="shared" si="26"/>
        <v>0</v>
      </c>
      <c r="L149" s="21">
        <f t="shared" si="27"/>
        <v>0</v>
      </c>
    </row>
    <row r="150" spans="1:12" s="2" customFormat="1" ht="79.5" hidden="1" customHeight="1" x14ac:dyDescent="0.25">
      <c r="A150" s="18"/>
      <c r="B150" s="8" t="s">
        <v>3</v>
      </c>
      <c r="C150" s="8" t="s">
        <v>180</v>
      </c>
      <c r="D150" s="9" t="s">
        <v>181</v>
      </c>
      <c r="E150" s="12">
        <v>12338000</v>
      </c>
      <c r="F150" s="10"/>
      <c r="G150" s="10">
        <v>12338000</v>
      </c>
      <c r="H150" s="10">
        <v>0</v>
      </c>
      <c r="I150" s="10">
        <f t="shared" si="24"/>
        <v>0</v>
      </c>
      <c r="J150" s="10">
        <f t="shared" si="25"/>
        <v>0</v>
      </c>
      <c r="K150" s="21">
        <f t="shared" si="26"/>
        <v>0</v>
      </c>
      <c r="L150" s="21">
        <f t="shared" si="27"/>
        <v>0</v>
      </c>
    </row>
    <row r="151" spans="1:12" s="2" customFormat="1" ht="79.5" hidden="1" customHeight="1" x14ac:dyDescent="0.25">
      <c r="A151" s="18"/>
      <c r="B151" s="8" t="s">
        <v>73</v>
      </c>
      <c r="C151" s="8" t="s">
        <v>180</v>
      </c>
      <c r="D151" s="9" t="s">
        <v>181</v>
      </c>
      <c r="E151" s="12">
        <v>12338000</v>
      </c>
      <c r="F151" s="10"/>
      <c r="G151" s="10">
        <v>12338000</v>
      </c>
      <c r="H151" s="10">
        <v>0</v>
      </c>
      <c r="I151" s="10">
        <f t="shared" si="24"/>
        <v>0</v>
      </c>
      <c r="J151" s="10">
        <f t="shared" si="25"/>
        <v>0</v>
      </c>
      <c r="K151" s="21">
        <f t="shared" si="26"/>
        <v>0</v>
      </c>
      <c r="L151" s="21">
        <f t="shared" si="27"/>
        <v>0</v>
      </c>
    </row>
    <row r="152" spans="1:12" s="2" customFormat="1" ht="23.25" hidden="1" customHeight="1" x14ac:dyDescent="0.25">
      <c r="A152" s="18"/>
      <c r="B152" s="8" t="s">
        <v>3</v>
      </c>
      <c r="C152" s="8" t="s">
        <v>182</v>
      </c>
      <c r="D152" s="9" t="s">
        <v>183</v>
      </c>
      <c r="E152" s="12">
        <v>576500000</v>
      </c>
      <c r="F152" s="10"/>
      <c r="G152" s="10">
        <v>576500000</v>
      </c>
      <c r="H152" s="10">
        <v>0</v>
      </c>
      <c r="I152" s="10">
        <f t="shared" si="24"/>
        <v>0</v>
      </c>
      <c r="J152" s="10">
        <f t="shared" si="25"/>
        <v>0</v>
      </c>
      <c r="K152" s="21">
        <f t="shared" si="26"/>
        <v>0</v>
      </c>
      <c r="L152" s="21">
        <f t="shared" si="27"/>
        <v>0</v>
      </c>
    </row>
    <row r="153" spans="1:12" s="2" customFormat="1" ht="23.25" hidden="1" customHeight="1" x14ac:dyDescent="0.25">
      <c r="A153" s="18"/>
      <c r="B153" s="8" t="s">
        <v>3</v>
      </c>
      <c r="C153" s="8" t="s">
        <v>184</v>
      </c>
      <c r="D153" s="9" t="s">
        <v>185</v>
      </c>
      <c r="E153" s="12">
        <v>576500000</v>
      </c>
      <c r="F153" s="10"/>
      <c r="G153" s="10">
        <v>576500000</v>
      </c>
      <c r="H153" s="10">
        <v>0</v>
      </c>
      <c r="I153" s="10">
        <f t="shared" si="24"/>
        <v>0</v>
      </c>
      <c r="J153" s="10">
        <f t="shared" si="25"/>
        <v>0</v>
      </c>
      <c r="K153" s="21">
        <f t="shared" si="26"/>
        <v>0</v>
      </c>
      <c r="L153" s="21">
        <f t="shared" si="27"/>
        <v>0</v>
      </c>
    </row>
    <row r="154" spans="1:12" s="2" customFormat="1" ht="34.5" hidden="1" customHeight="1" x14ac:dyDescent="0.25">
      <c r="A154" s="18"/>
      <c r="B154" s="8" t="s">
        <v>3</v>
      </c>
      <c r="C154" s="8" t="s">
        <v>186</v>
      </c>
      <c r="D154" s="9" t="s">
        <v>187</v>
      </c>
      <c r="E154" s="12">
        <v>576500000</v>
      </c>
      <c r="F154" s="10"/>
      <c r="G154" s="10">
        <v>576500000</v>
      </c>
      <c r="H154" s="10">
        <v>0</v>
      </c>
      <c r="I154" s="10">
        <f t="shared" si="24"/>
        <v>0</v>
      </c>
      <c r="J154" s="10">
        <f t="shared" si="25"/>
        <v>0</v>
      </c>
      <c r="K154" s="21">
        <f t="shared" si="26"/>
        <v>0</v>
      </c>
      <c r="L154" s="21">
        <f t="shared" si="27"/>
        <v>0</v>
      </c>
    </row>
    <row r="155" spans="1:12" s="2" customFormat="1" ht="34.5" hidden="1" customHeight="1" x14ac:dyDescent="0.25">
      <c r="A155" s="18"/>
      <c r="B155" s="8" t="s">
        <v>188</v>
      </c>
      <c r="C155" s="8" t="s">
        <v>186</v>
      </c>
      <c r="D155" s="9" t="s">
        <v>187</v>
      </c>
      <c r="E155" s="12">
        <v>576500000</v>
      </c>
      <c r="F155" s="10"/>
      <c r="G155" s="10">
        <v>576500000</v>
      </c>
      <c r="H155" s="10">
        <v>0</v>
      </c>
      <c r="I155" s="10">
        <f t="shared" si="24"/>
        <v>0</v>
      </c>
      <c r="J155" s="10">
        <f t="shared" si="25"/>
        <v>0</v>
      </c>
      <c r="K155" s="21">
        <f t="shared" si="26"/>
        <v>0</v>
      </c>
      <c r="L155" s="21">
        <f t="shared" si="27"/>
        <v>0</v>
      </c>
    </row>
    <row r="156" spans="1:12" s="2" customFormat="1" ht="15" hidden="1" customHeight="1" x14ac:dyDescent="0.25">
      <c r="A156" s="18"/>
      <c r="B156" s="8" t="s">
        <v>3</v>
      </c>
      <c r="C156" s="8" t="s">
        <v>189</v>
      </c>
      <c r="D156" s="9" t="s">
        <v>190</v>
      </c>
      <c r="E156" s="12">
        <v>1589245180</v>
      </c>
      <c r="F156" s="10"/>
      <c r="G156" s="10">
        <v>1589245180</v>
      </c>
      <c r="H156" s="10">
        <v>0</v>
      </c>
      <c r="I156" s="10">
        <f t="shared" si="24"/>
        <v>0</v>
      </c>
      <c r="J156" s="10">
        <f t="shared" si="25"/>
        <v>0</v>
      </c>
      <c r="K156" s="21">
        <f t="shared" si="26"/>
        <v>0</v>
      </c>
      <c r="L156" s="21">
        <f t="shared" si="27"/>
        <v>0</v>
      </c>
    </row>
    <row r="157" spans="1:12" s="2" customFormat="1" ht="15" hidden="1" customHeight="1" x14ac:dyDescent="0.25">
      <c r="A157" s="18"/>
      <c r="B157" s="8" t="s">
        <v>3</v>
      </c>
      <c r="C157" s="8" t="s">
        <v>191</v>
      </c>
      <c r="D157" s="9" t="s">
        <v>192</v>
      </c>
      <c r="E157" s="12">
        <v>1589245180</v>
      </c>
      <c r="F157" s="10"/>
      <c r="G157" s="10">
        <v>1589245180</v>
      </c>
      <c r="H157" s="10">
        <v>0</v>
      </c>
      <c r="I157" s="10">
        <f t="shared" si="24"/>
        <v>0</v>
      </c>
      <c r="J157" s="10">
        <f t="shared" si="25"/>
        <v>0</v>
      </c>
      <c r="K157" s="21">
        <f t="shared" si="26"/>
        <v>0</v>
      </c>
      <c r="L157" s="21">
        <f t="shared" si="27"/>
        <v>0</v>
      </c>
    </row>
    <row r="158" spans="1:12" s="2" customFormat="1" ht="68.25" hidden="1" customHeight="1" x14ac:dyDescent="0.25">
      <c r="A158" s="18"/>
      <c r="B158" s="8" t="s">
        <v>3</v>
      </c>
      <c r="C158" s="8" t="s">
        <v>193</v>
      </c>
      <c r="D158" s="9" t="s">
        <v>348</v>
      </c>
      <c r="E158" s="12">
        <v>1203000</v>
      </c>
      <c r="F158" s="10"/>
      <c r="G158" s="10">
        <v>1203000</v>
      </c>
      <c r="H158" s="10">
        <v>0</v>
      </c>
      <c r="I158" s="10">
        <f t="shared" si="24"/>
        <v>0</v>
      </c>
      <c r="J158" s="10">
        <f t="shared" si="25"/>
        <v>0</v>
      </c>
      <c r="K158" s="21">
        <f t="shared" si="26"/>
        <v>0</v>
      </c>
      <c r="L158" s="21">
        <f t="shared" si="27"/>
        <v>0</v>
      </c>
    </row>
    <row r="159" spans="1:12" s="2" customFormat="1" ht="68.25" hidden="1" customHeight="1" x14ac:dyDescent="0.25">
      <c r="A159" s="18"/>
      <c r="B159" s="8" t="s">
        <v>39</v>
      </c>
      <c r="C159" s="8" t="s">
        <v>193</v>
      </c>
      <c r="D159" s="9" t="s">
        <v>348</v>
      </c>
      <c r="E159" s="12">
        <v>1203000</v>
      </c>
      <c r="F159" s="10"/>
      <c r="G159" s="10">
        <v>1203000</v>
      </c>
      <c r="H159" s="10">
        <v>0</v>
      </c>
      <c r="I159" s="10">
        <f t="shared" si="24"/>
        <v>0</v>
      </c>
      <c r="J159" s="10">
        <f t="shared" si="25"/>
        <v>0</v>
      </c>
      <c r="K159" s="21">
        <f t="shared" si="26"/>
        <v>0</v>
      </c>
      <c r="L159" s="21">
        <f t="shared" si="27"/>
        <v>0</v>
      </c>
    </row>
    <row r="160" spans="1:12" s="2" customFormat="1" ht="34.5" hidden="1" customHeight="1" x14ac:dyDescent="0.25">
      <c r="A160" s="18"/>
      <c r="B160" s="8" t="s">
        <v>3</v>
      </c>
      <c r="C160" s="8" t="s">
        <v>194</v>
      </c>
      <c r="D160" s="9" t="s">
        <v>195</v>
      </c>
      <c r="E160" s="12">
        <v>122800000</v>
      </c>
      <c r="F160" s="10"/>
      <c r="G160" s="10">
        <v>122800000</v>
      </c>
      <c r="H160" s="10">
        <v>0</v>
      </c>
      <c r="I160" s="10">
        <f t="shared" si="24"/>
        <v>0</v>
      </c>
      <c r="J160" s="10">
        <f t="shared" si="25"/>
        <v>0</v>
      </c>
      <c r="K160" s="21">
        <f t="shared" si="26"/>
        <v>0</v>
      </c>
      <c r="L160" s="21">
        <f t="shared" si="27"/>
        <v>0</v>
      </c>
    </row>
    <row r="161" spans="1:12" s="2" customFormat="1" ht="34.5" hidden="1" customHeight="1" x14ac:dyDescent="0.25">
      <c r="A161" s="18"/>
      <c r="B161" s="8" t="s">
        <v>39</v>
      </c>
      <c r="C161" s="8" t="s">
        <v>194</v>
      </c>
      <c r="D161" s="9" t="s">
        <v>195</v>
      </c>
      <c r="E161" s="12">
        <v>122800000</v>
      </c>
      <c r="F161" s="10"/>
      <c r="G161" s="10">
        <v>122800000</v>
      </c>
      <c r="H161" s="10">
        <v>0</v>
      </c>
      <c r="I161" s="10">
        <f t="shared" si="24"/>
        <v>0</v>
      </c>
      <c r="J161" s="10">
        <f t="shared" si="25"/>
        <v>0</v>
      </c>
      <c r="K161" s="21">
        <f t="shared" si="26"/>
        <v>0</v>
      </c>
      <c r="L161" s="21">
        <f t="shared" si="27"/>
        <v>0</v>
      </c>
    </row>
    <row r="162" spans="1:12" s="2" customFormat="1" ht="23.25" hidden="1" customHeight="1" x14ac:dyDescent="0.25">
      <c r="A162" s="18"/>
      <c r="B162" s="8" t="s">
        <v>3</v>
      </c>
      <c r="C162" s="8" t="s">
        <v>196</v>
      </c>
      <c r="D162" s="9" t="s">
        <v>197</v>
      </c>
      <c r="E162" s="12">
        <v>28226710</v>
      </c>
      <c r="F162" s="10"/>
      <c r="G162" s="10">
        <v>28226710</v>
      </c>
      <c r="H162" s="10">
        <v>0</v>
      </c>
      <c r="I162" s="10">
        <f t="shared" si="24"/>
        <v>0</v>
      </c>
      <c r="J162" s="10">
        <f t="shared" si="25"/>
        <v>0</v>
      </c>
      <c r="K162" s="21">
        <f t="shared" si="26"/>
        <v>0</v>
      </c>
      <c r="L162" s="21">
        <f t="shared" si="27"/>
        <v>0</v>
      </c>
    </row>
    <row r="163" spans="1:12" s="2" customFormat="1" ht="23.25" hidden="1" customHeight="1" x14ac:dyDescent="0.25">
      <c r="A163" s="18"/>
      <c r="B163" s="8" t="s">
        <v>39</v>
      </c>
      <c r="C163" s="8" t="s">
        <v>196</v>
      </c>
      <c r="D163" s="9" t="s">
        <v>197</v>
      </c>
      <c r="E163" s="12">
        <v>28226710</v>
      </c>
      <c r="F163" s="10"/>
      <c r="G163" s="10">
        <v>28226710</v>
      </c>
      <c r="H163" s="10">
        <v>0</v>
      </c>
      <c r="I163" s="10">
        <f t="shared" si="24"/>
        <v>0</v>
      </c>
      <c r="J163" s="10">
        <f t="shared" si="25"/>
        <v>0</v>
      </c>
      <c r="K163" s="21">
        <f t="shared" si="26"/>
        <v>0</v>
      </c>
      <c r="L163" s="21">
        <f t="shared" si="27"/>
        <v>0</v>
      </c>
    </row>
    <row r="164" spans="1:12" s="2" customFormat="1" ht="23.25" hidden="1" customHeight="1" x14ac:dyDescent="0.25">
      <c r="A164" s="18"/>
      <c r="B164" s="8" t="s">
        <v>3</v>
      </c>
      <c r="C164" s="8" t="s">
        <v>198</v>
      </c>
      <c r="D164" s="9" t="s">
        <v>199</v>
      </c>
      <c r="E164" s="12">
        <v>211506060</v>
      </c>
      <c r="F164" s="10"/>
      <c r="G164" s="10">
        <v>211506060</v>
      </c>
      <c r="H164" s="10">
        <v>0</v>
      </c>
      <c r="I164" s="10">
        <f t="shared" si="24"/>
        <v>0</v>
      </c>
      <c r="J164" s="10">
        <f t="shared" si="25"/>
        <v>0</v>
      </c>
      <c r="K164" s="21">
        <f t="shared" si="26"/>
        <v>0</v>
      </c>
      <c r="L164" s="21">
        <f t="shared" si="27"/>
        <v>0</v>
      </c>
    </row>
    <row r="165" spans="1:12" s="2" customFormat="1" ht="23.25" hidden="1" customHeight="1" x14ac:dyDescent="0.25">
      <c r="A165" s="18"/>
      <c r="B165" s="8" t="s">
        <v>39</v>
      </c>
      <c r="C165" s="8" t="s">
        <v>198</v>
      </c>
      <c r="D165" s="9" t="s">
        <v>199</v>
      </c>
      <c r="E165" s="12">
        <v>211506060</v>
      </c>
      <c r="F165" s="10"/>
      <c r="G165" s="10">
        <v>211506060</v>
      </c>
      <c r="H165" s="10">
        <v>0</v>
      </c>
      <c r="I165" s="10">
        <f t="shared" si="24"/>
        <v>0</v>
      </c>
      <c r="J165" s="10">
        <f t="shared" si="25"/>
        <v>0</v>
      </c>
      <c r="K165" s="21">
        <f t="shared" si="26"/>
        <v>0</v>
      </c>
      <c r="L165" s="21">
        <f t="shared" si="27"/>
        <v>0</v>
      </c>
    </row>
    <row r="166" spans="1:12" s="2" customFormat="1" ht="45.75" hidden="1" customHeight="1" x14ac:dyDescent="0.25">
      <c r="A166" s="18"/>
      <c r="B166" s="8" t="s">
        <v>3</v>
      </c>
      <c r="C166" s="8" t="s">
        <v>200</v>
      </c>
      <c r="D166" s="9" t="s">
        <v>201</v>
      </c>
      <c r="E166" s="12">
        <v>449644000</v>
      </c>
      <c r="F166" s="10"/>
      <c r="G166" s="10">
        <v>449644000</v>
      </c>
      <c r="H166" s="10">
        <v>0</v>
      </c>
      <c r="I166" s="10">
        <f t="shared" si="24"/>
        <v>0</v>
      </c>
      <c r="J166" s="10">
        <f t="shared" si="25"/>
        <v>0</v>
      </c>
      <c r="K166" s="21">
        <f t="shared" si="26"/>
        <v>0</v>
      </c>
      <c r="L166" s="21">
        <f t="shared" si="27"/>
        <v>0</v>
      </c>
    </row>
    <row r="167" spans="1:12" s="2" customFormat="1" ht="45.75" hidden="1" customHeight="1" x14ac:dyDescent="0.25">
      <c r="A167" s="18"/>
      <c r="B167" s="8" t="s">
        <v>188</v>
      </c>
      <c r="C167" s="8" t="s">
        <v>200</v>
      </c>
      <c r="D167" s="9" t="s">
        <v>201</v>
      </c>
      <c r="E167" s="12">
        <v>64600000</v>
      </c>
      <c r="F167" s="10"/>
      <c r="G167" s="10">
        <v>64600000</v>
      </c>
      <c r="H167" s="10">
        <v>0</v>
      </c>
      <c r="I167" s="10">
        <f t="shared" si="24"/>
        <v>0</v>
      </c>
      <c r="J167" s="10">
        <f t="shared" si="25"/>
        <v>0</v>
      </c>
      <c r="K167" s="21">
        <f t="shared" si="26"/>
        <v>0</v>
      </c>
      <c r="L167" s="21">
        <f t="shared" si="27"/>
        <v>0</v>
      </c>
    </row>
    <row r="168" spans="1:12" s="2" customFormat="1" ht="45.75" hidden="1" customHeight="1" x14ac:dyDescent="0.25">
      <c r="A168" s="18"/>
      <c r="B168" s="8" t="s">
        <v>73</v>
      </c>
      <c r="C168" s="8" t="s">
        <v>200</v>
      </c>
      <c r="D168" s="9" t="s">
        <v>201</v>
      </c>
      <c r="E168" s="12">
        <v>385044000</v>
      </c>
      <c r="F168" s="10"/>
      <c r="G168" s="10">
        <v>385044000</v>
      </c>
      <c r="H168" s="10">
        <v>0</v>
      </c>
      <c r="I168" s="10">
        <f t="shared" si="24"/>
        <v>0</v>
      </c>
      <c r="J168" s="10">
        <f t="shared" si="25"/>
        <v>0</v>
      </c>
      <c r="K168" s="21">
        <f t="shared" si="26"/>
        <v>0</v>
      </c>
      <c r="L168" s="21">
        <f t="shared" si="27"/>
        <v>0</v>
      </c>
    </row>
    <row r="169" spans="1:12" s="2" customFormat="1" ht="23.25" hidden="1" customHeight="1" x14ac:dyDescent="0.25">
      <c r="A169" s="18"/>
      <c r="B169" s="8" t="s">
        <v>3</v>
      </c>
      <c r="C169" s="8" t="s">
        <v>202</v>
      </c>
      <c r="D169" s="9" t="s">
        <v>203</v>
      </c>
      <c r="E169" s="12">
        <v>26778120</v>
      </c>
      <c r="F169" s="10"/>
      <c r="G169" s="10">
        <v>26778120</v>
      </c>
      <c r="H169" s="10">
        <v>0</v>
      </c>
      <c r="I169" s="10">
        <f t="shared" si="24"/>
        <v>0</v>
      </c>
      <c r="J169" s="10">
        <f t="shared" si="25"/>
        <v>0</v>
      </c>
      <c r="K169" s="21">
        <f t="shared" si="26"/>
        <v>0</v>
      </c>
      <c r="L169" s="21">
        <f t="shared" si="27"/>
        <v>0</v>
      </c>
    </row>
    <row r="170" spans="1:12" s="2" customFormat="1" ht="23.25" hidden="1" customHeight="1" x14ac:dyDescent="0.25">
      <c r="A170" s="18"/>
      <c r="B170" s="8" t="s">
        <v>39</v>
      </c>
      <c r="C170" s="8" t="s">
        <v>202</v>
      </c>
      <c r="D170" s="9" t="s">
        <v>203</v>
      </c>
      <c r="E170" s="12">
        <v>26778120</v>
      </c>
      <c r="F170" s="10"/>
      <c r="G170" s="10">
        <v>26778120</v>
      </c>
      <c r="H170" s="10">
        <v>0</v>
      </c>
      <c r="I170" s="10">
        <f t="shared" si="24"/>
        <v>0</v>
      </c>
      <c r="J170" s="10">
        <f t="shared" si="25"/>
        <v>0</v>
      </c>
      <c r="K170" s="21">
        <f t="shared" si="26"/>
        <v>0</v>
      </c>
      <c r="L170" s="21">
        <f t="shared" si="27"/>
        <v>0</v>
      </c>
    </row>
    <row r="171" spans="1:12" s="2" customFormat="1" ht="34.5" hidden="1" customHeight="1" x14ac:dyDescent="0.25">
      <c r="A171" s="18"/>
      <c r="B171" s="8" t="s">
        <v>3</v>
      </c>
      <c r="C171" s="8" t="s">
        <v>204</v>
      </c>
      <c r="D171" s="9" t="s">
        <v>205</v>
      </c>
      <c r="E171" s="12">
        <v>4815000</v>
      </c>
      <c r="F171" s="10"/>
      <c r="G171" s="10">
        <v>4815000</v>
      </c>
      <c r="H171" s="10">
        <v>0</v>
      </c>
      <c r="I171" s="10">
        <f t="shared" si="24"/>
        <v>0</v>
      </c>
      <c r="J171" s="10">
        <f t="shared" si="25"/>
        <v>0</v>
      </c>
      <c r="K171" s="21">
        <f t="shared" si="26"/>
        <v>0</v>
      </c>
      <c r="L171" s="21">
        <f t="shared" si="27"/>
        <v>0</v>
      </c>
    </row>
    <row r="172" spans="1:12" s="2" customFormat="1" ht="34.5" hidden="1" customHeight="1" x14ac:dyDescent="0.25">
      <c r="A172" s="18"/>
      <c r="B172" s="8" t="s">
        <v>39</v>
      </c>
      <c r="C172" s="8" t="s">
        <v>204</v>
      </c>
      <c r="D172" s="9" t="s">
        <v>205</v>
      </c>
      <c r="E172" s="12">
        <v>4815000</v>
      </c>
      <c r="F172" s="10"/>
      <c r="G172" s="10">
        <v>4815000</v>
      </c>
      <c r="H172" s="10">
        <v>0</v>
      </c>
      <c r="I172" s="10">
        <f t="shared" si="24"/>
        <v>0</v>
      </c>
      <c r="J172" s="10">
        <f t="shared" si="25"/>
        <v>0</v>
      </c>
      <c r="K172" s="21">
        <f t="shared" si="26"/>
        <v>0</v>
      </c>
      <c r="L172" s="21">
        <f t="shared" si="27"/>
        <v>0</v>
      </c>
    </row>
    <row r="173" spans="1:12" s="2" customFormat="1" ht="34.5" hidden="1" customHeight="1" x14ac:dyDescent="0.25">
      <c r="A173" s="18"/>
      <c r="B173" s="8" t="s">
        <v>3</v>
      </c>
      <c r="C173" s="8" t="s">
        <v>206</v>
      </c>
      <c r="D173" s="9" t="s">
        <v>207</v>
      </c>
      <c r="E173" s="12">
        <v>143679000</v>
      </c>
      <c r="F173" s="10"/>
      <c r="G173" s="10">
        <v>143679000</v>
      </c>
      <c r="H173" s="10">
        <v>0</v>
      </c>
      <c r="I173" s="10">
        <f t="shared" si="24"/>
        <v>0</v>
      </c>
      <c r="J173" s="10">
        <f t="shared" si="25"/>
        <v>0</v>
      </c>
      <c r="K173" s="21">
        <f t="shared" si="26"/>
        <v>0</v>
      </c>
      <c r="L173" s="21">
        <f t="shared" si="27"/>
        <v>0</v>
      </c>
    </row>
    <row r="174" spans="1:12" s="2" customFormat="1" ht="34.5" hidden="1" customHeight="1" x14ac:dyDescent="0.25">
      <c r="A174" s="18"/>
      <c r="B174" s="8" t="s">
        <v>39</v>
      </c>
      <c r="C174" s="8" t="s">
        <v>206</v>
      </c>
      <c r="D174" s="9" t="s">
        <v>207</v>
      </c>
      <c r="E174" s="12">
        <v>143679000</v>
      </c>
      <c r="F174" s="10"/>
      <c r="G174" s="10">
        <v>143679000</v>
      </c>
      <c r="H174" s="10">
        <v>0</v>
      </c>
      <c r="I174" s="10">
        <f t="shared" si="24"/>
        <v>0</v>
      </c>
      <c r="J174" s="10">
        <f t="shared" si="25"/>
        <v>0</v>
      </c>
      <c r="K174" s="21">
        <f t="shared" si="26"/>
        <v>0</v>
      </c>
      <c r="L174" s="21">
        <f t="shared" si="27"/>
        <v>0</v>
      </c>
    </row>
    <row r="175" spans="1:12" s="2" customFormat="1" ht="23.25" hidden="1" customHeight="1" x14ac:dyDescent="0.25">
      <c r="A175" s="18"/>
      <c r="B175" s="8" t="s">
        <v>3</v>
      </c>
      <c r="C175" s="8" t="s">
        <v>208</v>
      </c>
      <c r="D175" s="9" t="s">
        <v>209</v>
      </c>
      <c r="E175" s="12">
        <v>8469000</v>
      </c>
      <c r="F175" s="10"/>
      <c r="G175" s="10">
        <v>8469000</v>
      </c>
      <c r="H175" s="10">
        <v>0</v>
      </c>
      <c r="I175" s="10">
        <f t="shared" si="24"/>
        <v>0</v>
      </c>
      <c r="J175" s="10">
        <f t="shared" si="25"/>
        <v>0</v>
      </c>
      <c r="K175" s="21">
        <f t="shared" si="26"/>
        <v>0</v>
      </c>
      <c r="L175" s="21">
        <f t="shared" si="27"/>
        <v>0</v>
      </c>
    </row>
    <row r="176" spans="1:12" s="2" customFormat="1" ht="23.25" hidden="1" customHeight="1" x14ac:dyDescent="0.25">
      <c r="A176" s="18"/>
      <c r="B176" s="8" t="s">
        <v>39</v>
      </c>
      <c r="C176" s="8" t="s">
        <v>208</v>
      </c>
      <c r="D176" s="9" t="s">
        <v>209</v>
      </c>
      <c r="E176" s="12">
        <v>8469000</v>
      </c>
      <c r="F176" s="10"/>
      <c r="G176" s="10">
        <v>8469000</v>
      </c>
      <c r="H176" s="10">
        <v>0</v>
      </c>
      <c r="I176" s="10">
        <f t="shared" si="24"/>
        <v>0</v>
      </c>
      <c r="J176" s="10">
        <f t="shared" si="25"/>
        <v>0</v>
      </c>
      <c r="K176" s="21">
        <f t="shared" si="26"/>
        <v>0</v>
      </c>
      <c r="L176" s="21">
        <f t="shared" si="27"/>
        <v>0</v>
      </c>
    </row>
    <row r="177" spans="1:12" s="2" customFormat="1" ht="23.25" hidden="1" customHeight="1" x14ac:dyDescent="0.25">
      <c r="A177" s="18"/>
      <c r="B177" s="8" t="s">
        <v>3</v>
      </c>
      <c r="C177" s="8" t="s">
        <v>210</v>
      </c>
      <c r="D177" s="9" t="s">
        <v>211</v>
      </c>
      <c r="E177" s="12">
        <v>14078000</v>
      </c>
      <c r="F177" s="10"/>
      <c r="G177" s="10">
        <v>14078000</v>
      </c>
      <c r="H177" s="10">
        <v>0</v>
      </c>
      <c r="I177" s="10">
        <f t="shared" si="24"/>
        <v>0</v>
      </c>
      <c r="J177" s="10">
        <f t="shared" si="25"/>
        <v>0</v>
      </c>
      <c r="K177" s="21">
        <f t="shared" si="26"/>
        <v>0</v>
      </c>
      <c r="L177" s="21">
        <f t="shared" si="27"/>
        <v>0</v>
      </c>
    </row>
    <row r="178" spans="1:12" s="2" customFormat="1" ht="23.25" hidden="1" customHeight="1" x14ac:dyDescent="0.25">
      <c r="A178" s="18"/>
      <c r="B178" s="8" t="s">
        <v>148</v>
      </c>
      <c r="C178" s="8" t="s">
        <v>210</v>
      </c>
      <c r="D178" s="9" t="s">
        <v>211</v>
      </c>
      <c r="E178" s="12">
        <v>14078000</v>
      </c>
      <c r="F178" s="10"/>
      <c r="G178" s="10">
        <v>14078000</v>
      </c>
      <c r="H178" s="10">
        <v>0</v>
      </c>
      <c r="I178" s="10">
        <f t="shared" si="24"/>
        <v>0</v>
      </c>
      <c r="J178" s="10">
        <f t="shared" si="25"/>
        <v>0</v>
      </c>
      <c r="K178" s="21">
        <f t="shared" si="26"/>
        <v>0</v>
      </c>
      <c r="L178" s="21">
        <f t="shared" si="27"/>
        <v>0</v>
      </c>
    </row>
    <row r="179" spans="1:12" s="2" customFormat="1" ht="34.5" hidden="1" customHeight="1" x14ac:dyDescent="0.25">
      <c r="A179" s="18"/>
      <c r="B179" s="8" t="s">
        <v>3</v>
      </c>
      <c r="C179" s="8" t="s">
        <v>212</v>
      </c>
      <c r="D179" s="9" t="s">
        <v>213</v>
      </c>
      <c r="E179" s="12">
        <v>896000</v>
      </c>
      <c r="F179" s="10"/>
      <c r="G179" s="10">
        <v>896000</v>
      </c>
      <c r="H179" s="10">
        <v>0</v>
      </c>
      <c r="I179" s="10">
        <f t="shared" si="24"/>
        <v>0</v>
      </c>
      <c r="J179" s="10">
        <f t="shared" si="25"/>
        <v>0</v>
      </c>
      <c r="K179" s="21">
        <f t="shared" si="26"/>
        <v>0</v>
      </c>
      <c r="L179" s="21">
        <f t="shared" si="27"/>
        <v>0</v>
      </c>
    </row>
    <row r="180" spans="1:12" s="2" customFormat="1" ht="34.5" hidden="1" customHeight="1" x14ac:dyDescent="0.25">
      <c r="A180" s="18"/>
      <c r="B180" s="8" t="s">
        <v>73</v>
      </c>
      <c r="C180" s="8" t="s">
        <v>212</v>
      </c>
      <c r="D180" s="9" t="s">
        <v>213</v>
      </c>
      <c r="E180" s="12">
        <v>896000</v>
      </c>
      <c r="F180" s="10"/>
      <c r="G180" s="10">
        <v>896000</v>
      </c>
      <c r="H180" s="10">
        <v>0</v>
      </c>
      <c r="I180" s="10">
        <f t="shared" si="24"/>
        <v>0</v>
      </c>
      <c r="J180" s="10">
        <f t="shared" si="25"/>
        <v>0</v>
      </c>
      <c r="K180" s="21">
        <f t="shared" si="26"/>
        <v>0</v>
      </c>
      <c r="L180" s="21">
        <f t="shared" si="27"/>
        <v>0</v>
      </c>
    </row>
    <row r="181" spans="1:12" s="2" customFormat="1" ht="23.25" hidden="1" customHeight="1" x14ac:dyDescent="0.25">
      <c r="A181" s="18"/>
      <c r="B181" s="8" t="s">
        <v>3</v>
      </c>
      <c r="C181" s="8" t="s">
        <v>214</v>
      </c>
      <c r="D181" s="9" t="s">
        <v>215</v>
      </c>
      <c r="E181" s="12">
        <v>4352000</v>
      </c>
      <c r="F181" s="10"/>
      <c r="G181" s="10">
        <v>4352000</v>
      </c>
      <c r="H181" s="10">
        <v>0</v>
      </c>
      <c r="I181" s="10">
        <f t="shared" si="24"/>
        <v>0</v>
      </c>
      <c r="J181" s="10">
        <f t="shared" si="25"/>
        <v>0</v>
      </c>
      <c r="K181" s="21">
        <f t="shared" si="26"/>
        <v>0</v>
      </c>
      <c r="L181" s="21">
        <f t="shared" si="27"/>
        <v>0</v>
      </c>
    </row>
    <row r="182" spans="1:12" s="2" customFormat="1" ht="23.25" hidden="1" customHeight="1" x14ac:dyDescent="0.25">
      <c r="A182" s="18"/>
      <c r="B182" s="8" t="s">
        <v>73</v>
      </c>
      <c r="C182" s="8" t="s">
        <v>214</v>
      </c>
      <c r="D182" s="9" t="s">
        <v>215</v>
      </c>
      <c r="E182" s="12">
        <v>4352000</v>
      </c>
      <c r="F182" s="10"/>
      <c r="G182" s="10">
        <v>4352000</v>
      </c>
      <c r="H182" s="10">
        <v>0</v>
      </c>
      <c r="I182" s="10">
        <f t="shared" si="24"/>
        <v>0</v>
      </c>
      <c r="J182" s="10">
        <f t="shared" si="25"/>
        <v>0</v>
      </c>
      <c r="K182" s="21">
        <f t="shared" si="26"/>
        <v>0</v>
      </c>
      <c r="L182" s="21">
        <f t="shared" si="27"/>
        <v>0</v>
      </c>
    </row>
    <row r="183" spans="1:12" s="2" customFormat="1" ht="45.75" hidden="1" customHeight="1" x14ac:dyDescent="0.25">
      <c r="A183" s="18"/>
      <c r="B183" s="8" t="s">
        <v>3</v>
      </c>
      <c r="C183" s="8" t="s">
        <v>216</v>
      </c>
      <c r="D183" s="9" t="s">
        <v>217</v>
      </c>
      <c r="E183" s="12">
        <v>32187000</v>
      </c>
      <c r="F183" s="10"/>
      <c r="G183" s="10">
        <v>32187000</v>
      </c>
      <c r="H183" s="10">
        <v>0</v>
      </c>
      <c r="I183" s="10">
        <f t="shared" si="24"/>
        <v>0</v>
      </c>
      <c r="J183" s="10">
        <f t="shared" si="25"/>
        <v>0</v>
      </c>
      <c r="K183" s="21">
        <f t="shared" si="26"/>
        <v>0</v>
      </c>
      <c r="L183" s="21">
        <f t="shared" si="27"/>
        <v>0</v>
      </c>
    </row>
    <row r="184" spans="1:12" s="2" customFormat="1" ht="45.75" hidden="1" customHeight="1" x14ac:dyDescent="0.25">
      <c r="A184" s="18"/>
      <c r="B184" s="8" t="s">
        <v>73</v>
      </c>
      <c r="C184" s="8" t="s">
        <v>216</v>
      </c>
      <c r="D184" s="9" t="s">
        <v>217</v>
      </c>
      <c r="E184" s="12">
        <v>32187000</v>
      </c>
      <c r="F184" s="10"/>
      <c r="G184" s="10">
        <v>32187000</v>
      </c>
      <c r="H184" s="10">
        <v>0</v>
      </c>
      <c r="I184" s="10">
        <f t="shared" si="24"/>
        <v>0</v>
      </c>
      <c r="J184" s="10">
        <f t="shared" si="25"/>
        <v>0</v>
      </c>
      <c r="K184" s="21">
        <f t="shared" si="26"/>
        <v>0</v>
      </c>
      <c r="L184" s="21">
        <f t="shared" si="27"/>
        <v>0</v>
      </c>
    </row>
    <row r="185" spans="1:12" s="2" customFormat="1" ht="34.5" hidden="1" customHeight="1" x14ac:dyDescent="0.25">
      <c r="A185" s="18"/>
      <c r="B185" s="8" t="s">
        <v>3</v>
      </c>
      <c r="C185" s="8" t="s">
        <v>218</v>
      </c>
      <c r="D185" s="9" t="s">
        <v>219</v>
      </c>
      <c r="E185" s="12">
        <v>44000000</v>
      </c>
      <c r="F185" s="10"/>
      <c r="G185" s="10">
        <v>44000000</v>
      </c>
      <c r="H185" s="10">
        <v>0</v>
      </c>
      <c r="I185" s="10">
        <f t="shared" si="24"/>
        <v>0</v>
      </c>
      <c r="J185" s="10">
        <f t="shared" si="25"/>
        <v>0</v>
      </c>
      <c r="K185" s="21">
        <f t="shared" si="26"/>
        <v>0</v>
      </c>
      <c r="L185" s="21">
        <f t="shared" si="27"/>
        <v>0</v>
      </c>
    </row>
    <row r="186" spans="1:12" s="2" customFormat="1" ht="34.5" hidden="1" customHeight="1" x14ac:dyDescent="0.25">
      <c r="A186" s="18"/>
      <c r="B186" s="8" t="s">
        <v>188</v>
      </c>
      <c r="C186" s="8" t="s">
        <v>218</v>
      </c>
      <c r="D186" s="9" t="s">
        <v>219</v>
      </c>
      <c r="E186" s="12">
        <v>44000000</v>
      </c>
      <c r="F186" s="10"/>
      <c r="G186" s="10">
        <v>44000000</v>
      </c>
      <c r="H186" s="10">
        <v>0</v>
      </c>
      <c r="I186" s="10">
        <f t="shared" si="24"/>
        <v>0</v>
      </c>
      <c r="J186" s="10">
        <f t="shared" si="25"/>
        <v>0</v>
      </c>
      <c r="K186" s="21">
        <f t="shared" si="26"/>
        <v>0</v>
      </c>
      <c r="L186" s="21">
        <f t="shared" si="27"/>
        <v>0</v>
      </c>
    </row>
    <row r="187" spans="1:12" s="2" customFormat="1" ht="57" hidden="1" customHeight="1" x14ac:dyDescent="0.25">
      <c r="A187" s="18"/>
      <c r="B187" s="8" t="s">
        <v>3</v>
      </c>
      <c r="C187" s="8" t="s">
        <v>220</v>
      </c>
      <c r="D187" s="9" t="s">
        <v>221</v>
      </c>
      <c r="E187" s="12">
        <v>813000</v>
      </c>
      <c r="F187" s="10"/>
      <c r="G187" s="10">
        <v>813000</v>
      </c>
      <c r="H187" s="10">
        <v>0</v>
      </c>
      <c r="I187" s="10">
        <f t="shared" si="24"/>
        <v>0</v>
      </c>
      <c r="J187" s="10">
        <f t="shared" si="25"/>
        <v>0</v>
      </c>
      <c r="K187" s="21">
        <f t="shared" si="26"/>
        <v>0</v>
      </c>
      <c r="L187" s="21">
        <f t="shared" si="27"/>
        <v>0</v>
      </c>
    </row>
    <row r="188" spans="1:12" s="2" customFormat="1" ht="57" hidden="1" customHeight="1" x14ac:dyDescent="0.25">
      <c r="A188" s="18"/>
      <c r="B188" s="8" t="s">
        <v>73</v>
      </c>
      <c r="C188" s="8" t="s">
        <v>220</v>
      </c>
      <c r="D188" s="9" t="s">
        <v>221</v>
      </c>
      <c r="E188" s="12">
        <v>813000</v>
      </c>
      <c r="F188" s="10"/>
      <c r="G188" s="10">
        <v>813000</v>
      </c>
      <c r="H188" s="10">
        <v>0</v>
      </c>
      <c r="I188" s="10">
        <f t="shared" si="24"/>
        <v>0</v>
      </c>
      <c r="J188" s="10">
        <f t="shared" si="25"/>
        <v>0</v>
      </c>
      <c r="K188" s="21">
        <f t="shared" si="26"/>
        <v>0</v>
      </c>
      <c r="L188" s="21">
        <f t="shared" si="27"/>
        <v>0</v>
      </c>
    </row>
    <row r="189" spans="1:12" s="2" customFormat="1" ht="57" hidden="1" customHeight="1" x14ac:dyDescent="0.25">
      <c r="A189" s="18"/>
      <c r="B189" s="8" t="s">
        <v>3</v>
      </c>
      <c r="C189" s="8" t="s">
        <v>222</v>
      </c>
      <c r="D189" s="9" t="s">
        <v>223</v>
      </c>
      <c r="E189" s="12">
        <v>2929000</v>
      </c>
      <c r="F189" s="10"/>
      <c r="G189" s="10">
        <v>2929000</v>
      </c>
      <c r="H189" s="10">
        <v>0</v>
      </c>
      <c r="I189" s="10">
        <f t="shared" si="24"/>
        <v>0</v>
      </c>
      <c r="J189" s="10">
        <f t="shared" si="25"/>
        <v>0</v>
      </c>
      <c r="K189" s="21">
        <f t="shared" si="26"/>
        <v>0</v>
      </c>
      <c r="L189" s="21">
        <f t="shared" si="27"/>
        <v>0</v>
      </c>
    </row>
    <row r="190" spans="1:12" s="2" customFormat="1" ht="57" hidden="1" customHeight="1" x14ac:dyDescent="0.25">
      <c r="A190" s="18"/>
      <c r="B190" s="8" t="s">
        <v>39</v>
      </c>
      <c r="C190" s="8" t="s">
        <v>222</v>
      </c>
      <c r="D190" s="9" t="s">
        <v>223</v>
      </c>
      <c r="E190" s="12">
        <v>2929000</v>
      </c>
      <c r="F190" s="10"/>
      <c r="G190" s="10">
        <v>2929000</v>
      </c>
      <c r="H190" s="10">
        <v>0</v>
      </c>
      <c r="I190" s="10">
        <f t="shared" si="24"/>
        <v>0</v>
      </c>
      <c r="J190" s="10">
        <f t="shared" si="25"/>
        <v>0</v>
      </c>
      <c r="K190" s="21">
        <f t="shared" si="26"/>
        <v>0</v>
      </c>
      <c r="L190" s="21">
        <f t="shared" si="27"/>
        <v>0</v>
      </c>
    </row>
    <row r="191" spans="1:12" s="2" customFormat="1" ht="23.25" hidden="1" customHeight="1" x14ac:dyDescent="0.25">
      <c r="A191" s="18"/>
      <c r="B191" s="8" t="s">
        <v>3</v>
      </c>
      <c r="C191" s="8" t="s">
        <v>224</v>
      </c>
      <c r="D191" s="9" t="s">
        <v>225</v>
      </c>
      <c r="E191" s="12">
        <v>3079690</v>
      </c>
      <c r="F191" s="10"/>
      <c r="G191" s="10">
        <v>3079690</v>
      </c>
      <c r="H191" s="10">
        <v>0</v>
      </c>
      <c r="I191" s="10">
        <f t="shared" si="24"/>
        <v>0</v>
      </c>
      <c r="J191" s="10">
        <f t="shared" si="25"/>
        <v>0</v>
      </c>
      <c r="K191" s="21">
        <f t="shared" si="26"/>
        <v>0</v>
      </c>
      <c r="L191" s="21">
        <f t="shared" si="27"/>
        <v>0</v>
      </c>
    </row>
    <row r="192" spans="1:12" s="2" customFormat="1" ht="23.25" hidden="1" customHeight="1" x14ac:dyDescent="0.25">
      <c r="A192" s="18"/>
      <c r="B192" s="8" t="s">
        <v>39</v>
      </c>
      <c r="C192" s="8" t="s">
        <v>224</v>
      </c>
      <c r="D192" s="9" t="s">
        <v>225</v>
      </c>
      <c r="E192" s="12">
        <v>3079690</v>
      </c>
      <c r="F192" s="10"/>
      <c r="G192" s="10">
        <v>3079690</v>
      </c>
      <c r="H192" s="10">
        <v>0</v>
      </c>
      <c r="I192" s="10">
        <f t="shared" si="24"/>
        <v>0</v>
      </c>
      <c r="J192" s="10">
        <f t="shared" si="25"/>
        <v>0</v>
      </c>
      <c r="K192" s="21">
        <f t="shared" si="26"/>
        <v>0</v>
      </c>
      <c r="L192" s="21">
        <f t="shared" si="27"/>
        <v>0</v>
      </c>
    </row>
    <row r="193" spans="1:12" s="2" customFormat="1" ht="23.25" hidden="1" customHeight="1" x14ac:dyDescent="0.25">
      <c r="A193" s="18"/>
      <c r="B193" s="8" t="s">
        <v>3</v>
      </c>
      <c r="C193" s="8" t="s">
        <v>226</v>
      </c>
      <c r="D193" s="9" t="s">
        <v>227</v>
      </c>
      <c r="E193" s="12">
        <v>230313000</v>
      </c>
      <c r="F193" s="10"/>
      <c r="G193" s="10">
        <v>230313000</v>
      </c>
      <c r="H193" s="10">
        <v>0</v>
      </c>
      <c r="I193" s="10">
        <f t="shared" si="24"/>
        <v>0</v>
      </c>
      <c r="J193" s="10">
        <f t="shared" si="25"/>
        <v>0</v>
      </c>
      <c r="K193" s="21">
        <f t="shared" si="26"/>
        <v>0</v>
      </c>
      <c r="L193" s="21">
        <f t="shared" si="27"/>
        <v>0</v>
      </c>
    </row>
    <row r="194" spans="1:12" s="2" customFormat="1" ht="23.25" hidden="1" customHeight="1" x14ac:dyDescent="0.25">
      <c r="A194" s="18"/>
      <c r="B194" s="8" t="s">
        <v>39</v>
      </c>
      <c r="C194" s="8" t="s">
        <v>226</v>
      </c>
      <c r="D194" s="9" t="s">
        <v>227</v>
      </c>
      <c r="E194" s="12">
        <v>230313000</v>
      </c>
      <c r="F194" s="10"/>
      <c r="G194" s="10">
        <v>230313000</v>
      </c>
      <c r="H194" s="10">
        <v>0</v>
      </c>
      <c r="I194" s="10">
        <f t="shared" si="24"/>
        <v>0</v>
      </c>
      <c r="J194" s="10">
        <f t="shared" si="25"/>
        <v>0</v>
      </c>
      <c r="K194" s="21">
        <f t="shared" si="26"/>
        <v>0</v>
      </c>
      <c r="L194" s="21">
        <f t="shared" si="27"/>
        <v>0</v>
      </c>
    </row>
    <row r="195" spans="1:12" s="2" customFormat="1" ht="23.25" hidden="1" customHeight="1" x14ac:dyDescent="0.25">
      <c r="A195" s="18"/>
      <c r="B195" s="8" t="s">
        <v>3</v>
      </c>
      <c r="C195" s="8" t="s">
        <v>228</v>
      </c>
      <c r="D195" s="9" t="s">
        <v>229</v>
      </c>
      <c r="E195" s="12">
        <v>20000000</v>
      </c>
      <c r="F195" s="10"/>
      <c r="G195" s="10">
        <v>20000000</v>
      </c>
      <c r="H195" s="10">
        <v>0</v>
      </c>
      <c r="I195" s="10">
        <f t="shared" si="24"/>
        <v>0</v>
      </c>
      <c r="J195" s="10">
        <f t="shared" si="25"/>
        <v>0</v>
      </c>
      <c r="K195" s="21">
        <f t="shared" si="26"/>
        <v>0</v>
      </c>
      <c r="L195" s="21">
        <f t="shared" si="27"/>
        <v>0</v>
      </c>
    </row>
    <row r="196" spans="1:12" s="2" customFormat="1" ht="23.25" hidden="1" customHeight="1" x14ac:dyDescent="0.25">
      <c r="A196" s="18"/>
      <c r="B196" s="8" t="s">
        <v>39</v>
      </c>
      <c r="C196" s="8" t="s">
        <v>228</v>
      </c>
      <c r="D196" s="9" t="s">
        <v>229</v>
      </c>
      <c r="E196" s="12">
        <v>20000000</v>
      </c>
      <c r="F196" s="10"/>
      <c r="G196" s="10">
        <v>20000000</v>
      </c>
      <c r="H196" s="10">
        <v>0</v>
      </c>
      <c r="I196" s="10">
        <f t="shared" si="24"/>
        <v>0</v>
      </c>
      <c r="J196" s="10">
        <f t="shared" si="25"/>
        <v>0</v>
      </c>
      <c r="K196" s="21">
        <f t="shared" si="26"/>
        <v>0</v>
      </c>
      <c r="L196" s="21">
        <f t="shared" si="27"/>
        <v>0</v>
      </c>
    </row>
    <row r="197" spans="1:12" s="2" customFormat="1" ht="34.5" hidden="1" customHeight="1" x14ac:dyDescent="0.25">
      <c r="A197" s="18"/>
      <c r="B197" s="8" t="s">
        <v>3</v>
      </c>
      <c r="C197" s="8" t="s">
        <v>230</v>
      </c>
      <c r="D197" s="9" t="s">
        <v>231</v>
      </c>
      <c r="E197" s="12">
        <v>138819730</v>
      </c>
      <c r="F197" s="10"/>
      <c r="G197" s="10">
        <v>138819730</v>
      </c>
      <c r="H197" s="10">
        <v>0</v>
      </c>
      <c r="I197" s="10">
        <f t="shared" si="24"/>
        <v>0</v>
      </c>
      <c r="J197" s="10">
        <f t="shared" si="25"/>
        <v>0</v>
      </c>
      <c r="K197" s="21">
        <f t="shared" si="26"/>
        <v>0</v>
      </c>
      <c r="L197" s="21">
        <f t="shared" si="27"/>
        <v>0</v>
      </c>
    </row>
    <row r="198" spans="1:12" s="2" customFormat="1" ht="34.5" hidden="1" customHeight="1" x14ac:dyDescent="0.25">
      <c r="A198" s="18"/>
      <c r="B198" s="8" t="s">
        <v>39</v>
      </c>
      <c r="C198" s="8" t="s">
        <v>230</v>
      </c>
      <c r="D198" s="9" t="s">
        <v>231</v>
      </c>
      <c r="E198" s="12">
        <v>138819730</v>
      </c>
      <c r="F198" s="10"/>
      <c r="G198" s="10">
        <v>138819730</v>
      </c>
      <c r="H198" s="10">
        <v>0</v>
      </c>
      <c r="I198" s="10">
        <f t="shared" si="24"/>
        <v>0</v>
      </c>
      <c r="J198" s="10">
        <f t="shared" si="25"/>
        <v>0</v>
      </c>
      <c r="K198" s="21">
        <f t="shared" si="26"/>
        <v>0</v>
      </c>
      <c r="L198" s="21">
        <f t="shared" si="27"/>
        <v>0</v>
      </c>
    </row>
    <row r="199" spans="1:12" s="2" customFormat="1" ht="34.5" hidden="1" customHeight="1" x14ac:dyDescent="0.25">
      <c r="A199" s="18"/>
      <c r="B199" s="8" t="s">
        <v>3</v>
      </c>
      <c r="C199" s="8" t="s">
        <v>232</v>
      </c>
      <c r="D199" s="9" t="s">
        <v>233</v>
      </c>
      <c r="E199" s="12">
        <v>1833000</v>
      </c>
      <c r="F199" s="10"/>
      <c r="G199" s="10">
        <v>1833000</v>
      </c>
      <c r="H199" s="10">
        <v>0</v>
      </c>
      <c r="I199" s="10">
        <f t="shared" si="24"/>
        <v>0</v>
      </c>
      <c r="J199" s="10">
        <f t="shared" si="25"/>
        <v>0</v>
      </c>
      <c r="K199" s="21">
        <f t="shared" si="26"/>
        <v>0</v>
      </c>
      <c r="L199" s="21">
        <f t="shared" si="27"/>
        <v>0</v>
      </c>
    </row>
    <row r="200" spans="1:12" s="2" customFormat="1" ht="34.5" hidden="1" customHeight="1" x14ac:dyDescent="0.25">
      <c r="A200" s="18"/>
      <c r="B200" s="8" t="s">
        <v>39</v>
      </c>
      <c r="C200" s="8" t="s">
        <v>232</v>
      </c>
      <c r="D200" s="9" t="s">
        <v>233</v>
      </c>
      <c r="E200" s="12">
        <v>1833000</v>
      </c>
      <c r="F200" s="10"/>
      <c r="G200" s="10">
        <v>1833000</v>
      </c>
      <c r="H200" s="10">
        <v>0</v>
      </c>
      <c r="I200" s="10">
        <f t="shared" si="24"/>
        <v>0</v>
      </c>
      <c r="J200" s="10">
        <f t="shared" si="25"/>
        <v>0</v>
      </c>
      <c r="K200" s="21">
        <f t="shared" si="26"/>
        <v>0</v>
      </c>
      <c r="L200" s="21">
        <f t="shared" si="27"/>
        <v>0</v>
      </c>
    </row>
    <row r="201" spans="1:12" s="2" customFormat="1" ht="23.25" hidden="1" customHeight="1" x14ac:dyDescent="0.25">
      <c r="A201" s="18"/>
      <c r="B201" s="8" t="s">
        <v>3</v>
      </c>
      <c r="C201" s="8" t="s">
        <v>234</v>
      </c>
      <c r="D201" s="9" t="s">
        <v>235</v>
      </c>
      <c r="E201" s="12">
        <v>61571870</v>
      </c>
      <c r="F201" s="10"/>
      <c r="G201" s="10">
        <v>61571870</v>
      </c>
      <c r="H201" s="10">
        <v>0</v>
      </c>
      <c r="I201" s="10">
        <f t="shared" si="24"/>
        <v>0</v>
      </c>
      <c r="J201" s="10">
        <f t="shared" si="25"/>
        <v>0</v>
      </c>
      <c r="K201" s="21">
        <f t="shared" si="26"/>
        <v>0</v>
      </c>
      <c r="L201" s="21">
        <f t="shared" si="27"/>
        <v>0</v>
      </c>
    </row>
    <row r="202" spans="1:12" s="2" customFormat="1" ht="23.25" hidden="1" customHeight="1" x14ac:dyDescent="0.25">
      <c r="A202" s="18"/>
      <c r="B202" s="8" t="s">
        <v>39</v>
      </c>
      <c r="C202" s="8" t="s">
        <v>234</v>
      </c>
      <c r="D202" s="9" t="s">
        <v>235</v>
      </c>
      <c r="E202" s="12">
        <v>61571870</v>
      </c>
      <c r="F202" s="10"/>
      <c r="G202" s="10">
        <v>61571870</v>
      </c>
      <c r="H202" s="10">
        <v>0</v>
      </c>
      <c r="I202" s="10">
        <f t="shared" ref="I202:I265" si="28">G202-E202</f>
        <v>0</v>
      </c>
      <c r="J202" s="10">
        <f t="shared" ref="J202:J265" si="29">H202-F202</f>
        <v>0</v>
      </c>
      <c r="K202" s="21">
        <f t="shared" ref="K202:K265" si="30">F202/E202*100</f>
        <v>0</v>
      </c>
      <c r="L202" s="21">
        <f t="shared" ref="L202:L265" si="31">H202/G202*100</f>
        <v>0</v>
      </c>
    </row>
    <row r="203" spans="1:12" s="2" customFormat="1" ht="45.75" hidden="1" customHeight="1" x14ac:dyDescent="0.25">
      <c r="A203" s="18"/>
      <c r="B203" s="8" t="s">
        <v>3</v>
      </c>
      <c r="C203" s="8" t="s">
        <v>236</v>
      </c>
      <c r="D203" s="9" t="s">
        <v>237</v>
      </c>
      <c r="E203" s="12">
        <v>5065000</v>
      </c>
      <c r="F203" s="10"/>
      <c r="G203" s="10">
        <v>5065000</v>
      </c>
      <c r="H203" s="10">
        <v>0</v>
      </c>
      <c r="I203" s="10">
        <f t="shared" si="28"/>
        <v>0</v>
      </c>
      <c r="J203" s="10">
        <f t="shared" si="29"/>
        <v>0</v>
      </c>
      <c r="K203" s="21">
        <f t="shared" si="30"/>
        <v>0</v>
      </c>
      <c r="L203" s="21">
        <f t="shared" si="31"/>
        <v>0</v>
      </c>
    </row>
    <row r="204" spans="1:12" s="2" customFormat="1" ht="45.75" hidden="1" customHeight="1" x14ac:dyDescent="0.25">
      <c r="A204" s="18"/>
      <c r="B204" s="8" t="s">
        <v>39</v>
      </c>
      <c r="C204" s="8" t="s">
        <v>236</v>
      </c>
      <c r="D204" s="9" t="s">
        <v>237</v>
      </c>
      <c r="E204" s="12">
        <v>5065000</v>
      </c>
      <c r="F204" s="10"/>
      <c r="G204" s="10">
        <v>5065000</v>
      </c>
      <c r="H204" s="10">
        <v>0</v>
      </c>
      <c r="I204" s="10">
        <f t="shared" si="28"/>
        <v>0</v>
      </c>
      <c r="J204" s="10">
        <f t="shared" si="29"/>
        <v>0</v>
      </c>
      <c r="K204" s="21">
        <f t="shared" si="30"/>
        <v>0</v>
      </c>
      <c r="L204" s="21">
        <f t="shared" si="31"/>
        <v>0</v>
      </c>
    </row>
    <row r="205" spans="1:12" s="2" customFormat="1" ht="45.75" hidden="1" customHeight="1" x14ac:dyDescent="0.25">
      <c r="A205" s="18"/>
      <c r="B205" s="8" t="s">
        <v>3</v>
      </c>
      <c r="C205" s="8" t="s">
        <v>238</v>
      </c>
      <c r="D205" s="9" t="s">
        <v>239</v>
      </c>
      <c r="E205" s="12">
        <v>2187000</v>
      </c>
      <c r="F205" s="10"/>
      <c r="G205" s="10">
        <v>2187000</v>
      </c>
      <c r="H205" s="10">
        <v>0</v>
      </c>
      <c r="I205" s="10">
        <f t="shared" si="28"/>
        <v>0</v>
      </c>
      <c r="J205" s="10">
        <f t="shared" si="29"/>
        <v>0</v>
      </c>
      <c r="K205" s="21">
        <f t="shared" si="30"/>
        <v>0</v>
      </c>
      <c r="L205" s="21">
        <f t="shared" si="31"/>
        <v>0</v>
      </c>
    </row>
    <row r="206" spans="1:12" s="2" customFormat="1" ht="45.75" hidden="1" customHeight="1" x14ac:dyDescent="0.25">
      <c r="A206" s="18"/>
      <c r="B206" s="8" t="s">
        <v>73</v>
      </c>
      <c r="C206" s="8" t="s">
        <v>238</v>
      </c>
      <c r="D206" s="9" t="s">
        <v>239</v>
      </c>
      <c r="E206" s="12">
        <v>2187000</v>
      </c>
      <c r="F206" s="10"/>
      <c r="G206" s="10">
        <v>2187000</v>
      </c>
      <c r="H206" s="10">
        <v>0</v>
      </c>
      <c r="I206" s="10">
        <f t="shared" si="28"/>
        <v>0</v>
      </c>
      <c r="J206" s="10">
        <f t="shared" si="29"/>
        <v>0</v>
      </c>
      <c r="K206" s="21">
        <f t="shared" si="30"/>
        <v>0</v>
      </c>
      <c r="L206" s="21">
        <f t="shared" si="31"/>
        <v>0</v>
      </c>
    </row>
    <row r="207" spans="1:12" s="2" customFormat="1" ht="23.25" hidden="1" customHeight="1" x14ac:dyDescent="0.25">
      <c r="A207" s="18"/>
      <c r="B207" s="8" t="s">
        <v>3</v>
      </c>
      <c r="C207" s="8" t="s">
        <v>240</v>
      </c>
      <c r="D207" s="9" t="s">
        <v>241</v>
      </c>
      <c r="E207" s="12">
        <v>30000000</v>
      </c>
      <c r="F207" s="10"/>
      <c r="G207" s="10">
        <v>30000000</v>
      </c>
      <c r="H207" s="10">
        <v>0</v>
      </c>
      <c r="I207" s="10">
        <f t="shared" si="28"/>
        <v>0</v>
      </c>
      <c r="J207" s="10">
        <f t="shared" si="29"/>
        <v>0</v>
      </c>
      <c r="K207" s="21">
        <f t="shared" si="30"/>
        <v>0</v>
      </c>
      <c r="L207" s="21">
        <f t="shared" si="31"/>
        <v>0</v>
      </c>
    </row>
    <row r="208" spans="1:12" s="2" customFormat="1" ht="23.25" hidden="1" customHeight="1" x14ac:dyDescent="0.25">
      <c r="A208" s="18"/>
      <c r="B208" s="8" t="s">
        <v>188</v>
      </c>
      <c r="C208" s="8" t="s">
        <v>240</v>
      </c>
      <c r="D208" s="9" t="s">
        <v>241</v>
      </c>
      <c r="E208" s="12">
        <v>30000000</v>
      </c>
      <c r="F208" s="10"/>
      <c r="G208" s="10">
        <v>30000000</v>
      </c>
      <c r="H208" s="10">
        <v>0</v>
      </c>
      <c r="I208" s="10">
        <f t="shared" si="28"/>
        <v>0</v>
      </c>
      <c r="J208" s="10">
        <f t="shared" si="29"/>
        <v>0</v>
      </c>
      <c r="K208" s="21">
        <f t="shared" si="30"/>
        <v>0</v>
      </c>
      <c r="L208" s="21">
        <f t="shared" si="31"/>
        <v>0</v>
      </c>
    </row>
    <row r="209" spans="1:12" s="2" customFormat="1" ht="15" customHeight="1" x14ac:dyDescent="0.25">
      <c r="A209" s="18"/>
      <c r="B209" s="8" t="s">
        <v>3</v>
      </c>
      <c r="C209" s="8" t="s">
        <v>242</v>
      </c>
      <c r="D209" s="9" t="s">
        <v>349</v>
      </c>
      <c r="E209" s="12">
        <v>6002894</v>
      </c>
      <c r="F209" s="10">
        <v>1460708</v>
      </c>
      <c r="G209" s="10">
        <v>6058953</v>
      </c>
      <c r="H209" s="10">
        <v>1463397</v>
      </c>
      <c r="I209" s="10">
        <f t="shared" si="28"/>
        <v>56059</v>
      </c>
      <c r="J209" s="10">
        <f t="shared" si="29"/>
        <v>2689</v>
      </c>
      <c r="K209" s="21">
        <f t="shared" si="30"/>
        <v>24.333396525076072</v>
      </c>
      <c r="L209" s="21">
        <f t="shared" si="31"/>
        <v>24.152638252846657</v>
      </c>
    </row>
    <row r="210" spans="1:12" s="2" customFormat="1" ht="23.25" hidden="1" customHeight="1" x14ac:dyDescent="0.25">
      <c r="A210" s="18"/>
      <c r="B210" s="8" t="s">
        <v>3</v>
      </c>
      <c r="C210" s="8" t="s">
        <v>243</v>
      </c>
      <c r="D210" s="9" t="s">
        <v>244</v>
      </c>
      <c r="E210" s="12">
        <v>69749000</v>
      </c>
      <c r="F210" s="10"/>
      <c r="G210" s="10">
        <v>69749000</v>
      </c>
      <c r="H210" s="10">
        <v>0</v>
      </c>
      <c r="I210" s="10">
        <f t="shared" si="28"/>
        <v>0</v>
      </c>
      <c r="J210" s="10">
        <f t="shared" si="29"/>
        <v>0</v>
      </c>
      <c r="K210" s="21">
        <f t="shared" si="30"/>
        <v>0</v>
      </c>
      <c r="L210" s="21">
        <f t="shared" si="31"/>
        <v>0</v>
      </c>
    </row>
    <row r="211" spans="1:12" s="2" customFormat="1" ht="23.25" hidden="1" customHeight="1" x14ac:dyDescent="0.25">
      <c r="A211" s="18"/>
      <c r="B211" s="8" t="s">
        <v>3</v>
      </c>
      <c r="C211" s="8" t="s">
        <v>245</v>
      </c>
      <c r="D211" s="9" t="s">
        <v>246</v>
      </c>
      <c r="E211" s="12">
        <v>69749000</v>
      </c>
      <c r="F211" s="10"/>
      <c r="G211" s="10">
        <v>69749000</v>
      </c>
      <c r="H211" s="10">
        <v>0</v>
      </c>
      <c r="I211" s="10">
        <f t="shared" si="28"/>
        <v>0</v>
      </c>
      <c r="J211" s="10">
        <f t="shared" si="29"/>
        <v>0</v>
      </c>
      <c r="K211" s="21">
        <f t="shared" si="30"/>
        <v>0</v>
      </c>
      <c r="L211" s="21">
        <f t="shared" si="31"/>
        <v>0</v>
      </c>
    </row>
    <row r="212" spans="1:12" s="2" customFormat="1" ht="34.5" hidden="1" customHeight="1" x14ac:dyDescent="0.25">
      <c r="A212" s="18"/>
      <c r="B212" s="8" t="s">
        <v>3</v>
      </c>
      <c r="C212" s="8" t="s">
        <v>247</v>
      </c>
      <c r="D212" s="9" t="s">
        <v>248</v>
      </c>
      <c r="E212" s="12">
        <v>6395000</v>
      </c>
      <c r="F212" s="10"/>
      <c r="G212" s="10">
        <v>6395000</v>
      </c>
      <c r="H212" s="10">
        <v>0</v>
      </c>
      <c r="I212" s="10">
        <f t="shared" si="28"/>
        <v>0</v>
      </c>
      <c r="J212" s="10">
        <f t="shared" si="29"/>
        <v>0</v>
      </c>
      <c r="K212" s="21">
        <f t="shared" si="30"/>
        <v>0</v>
      </c>
      <c r="L212" s="21">
        <f t="shared" si="31"/>
        <v>0</v>
      </c>
    </row>
    <row r="213" spans="1:12" s="2" customFormat="1" ht="34.5" hidden="1" customHeight="1" x14ac:dyDescent="0.25">
      <c r="A213" s="18"/>
      <c r="B213" s="8" t="s">
        <v>39</v>
      </c>
      <c r="C213" s="8" t="s">
        <v>247</v>
      </c>
      <c r="D213" s="9" t="s">
        <v>248</v>
      </c>
      <c r="E213" s="12">
        <v>6395000</v>
      </c>
      <c r="F213" s="10"/>
      <c r="G213" s="10">
        <v>6395000</v>
      </c>
      <c r="H213" s="10">
        <v>0</v>
      </c>
      <c r="I213" s="10">
        <f t="shared" si="28"/>
        <v>0</v>
      </c>
      <c r="J213" s="10">
        <f t="shared" si="29"/>
        <v>0</v>
      </c>
      <c r="K213" s="21">
        <f t="shared" si="30"/>
        <v>0</v>
      </c>
      <c r="L213" s="21">
        <f t="shared" si="31"/>
        <v>0</v>
      </c>
    </row>
    <row r="214" spans="1:12" s="2" customFormat="1" ht="34.5" hidden="1" customHeight="1" x14ac:dyDescent="0.25">
      <c r="A214" s="18"/>
      <c r="B214" s="8" t="s">
        <v>3</v>
      </c>
      <c r="C214" s="8" t="s">
        <v>249</v>
      </c>
      <c r="D214" s="9" t="s">
        <v>250</v>
      </c>
      <c r="E214" s="12">
        <v>63354000</v>
      </c>
      <c r="F214" s="10"/>
      <c r="G214" s="10">
        <v>63354000</v>
      </c>
      <c r="H214" s="10">
        <v>0</v>
      </c>
      <c r="I214" s="10">
        <f t="shared" si="28"/>
        <v>0</v>
      </c>
      <c r="J214" s="10">
        <f t="shared" si="29"/>
        <v>0</v>
      </c>
      <c r="K214" s="21">
        <f t="shared" si="30"/>
        <v>0</v>
      </c>
      <c r="L214" s="21">
        <f t="shared" si="31"/>
        <v>0</v>
      </c>
    </row>
    <row r="215" spans="1:12" s="2" customFormat="1" ht="34.5" hidden="1" customHeight="1" x14ac:dyDescent="0.25">
      <c r="A215" s="18"/>
      <c r="B215" s="8" t="s">
        <v>39</v>
      </c>
      <c r="C215" s="8" t="s">
        <v>249</v>
      </c>
      <c r="D215" s="9" t="s">
        <v>250</v>
      </c>
      <c r="E215" s="12">
        <v>63354000</v>
      </c>
      <c r="F215" s="10"/>
      <c r="G215" s="10">
        <v>63354000</v>
      </c>
      <c r="H215" s="10">
        <v>0</v>
      </c>
      <c r="I215" s="10">
        <f t="shared" si="28"/>
        <v>0</v>
      </c>
      <c r="J215" s="10">
        <f t="shared" si="29"/>
        <v>0</v>
      </c>
      <c r="K215" s="21">
        <f t="shared" si="30"/>
        <v>0</v>
      </c>
      <c r="L215" s="21">
        <f t="shared" si="31"/>
        <v>0</v>
      </c>
    </row>
    <row r="216" spans="1:12" s="2" customFormat="1" ht="23.25" hidden="1" customHeight="1" x14ac:dyDescent="0.25">
      <c r="A216" s="18"/>
      <c r="B216" s="8" t="s">
        <v>3</v>
      </c>
      <c r="C216" s="8" t="s">
        <v>251</v>
      </c>
      <c r="D216" s="9" t="s">
        <v>350</v>
      </c>
      <c r="E216" s="12">
        <v>277409000</v>
      </c>
      <c r="F216" s="10"/>
      <c r="G216" s="10">
        <v>277409000</v>
      </c>
      <c r="H216" s="10">
        <v>0</v>
      </c>
      <c r="I216" s="10">
        <f t="shared" si="28"/>
        <v>0</v>
      </c>
      <c r="J216" s="10">
        <f t="shared" si="29"/>
        <v>0</v>
      </c>
      <c r="K216" s="21">
        <f t="shared" si="30"/>
        <v>0</v>
      </c>
      <c r="L216" s="21">
        <f t="shared" si="31"/>
        <v>0</v>
      </c>
    </row>
    <row r="217" spans="1:12" s="2" customFormat="1" ht="23.25" hidden="1" customHeight="1" x14ac:dyDescent="0.25">
      <c r="A217" s="18"/>
      <c r="B217" s="8" t="s">
        <v>3</v>
      </c>
      <c r="C217" s="8" t="s">
        <v>252</v>
      </c>
      <c r="D217" s="9" t="s">
        <v>351</v>
      </c>
      <c r="E217" s="12">
        <v>277409000</v>
      </c>
      <c r="F217" s="10"/>
      <c r="G217" s="10">
        <v>277409000</v>
      </c>
      <c r="H217" s="10">
        <v>0</v>
      </c>
      <c r="I217" s="10">
        <f t="shared" si="28"/>
        <v>0</v>
      </c>
      <c r="J217" s="10">
        <f t="shared" si="29"/>
        <v>0</v>
      </c>
      <c r="K217" s="21">
        <f t="shared" si="30"/>
        <v>0</v>
      </c>
      <c r="L217" s="21">
        <f t="shared" si="31"/>
        <v>0</v>
      </c>
    </row>
    <row r="218" spans="1:12" s="2" customFormat="1" ht="68.25" hidden="1" customHeight="1" x14ac:dyDescent="0.25">
      <c r="A218" s="18"/>
      <c r="B218" s="8" t="s">
        <v>3</v>
      </c>
      <c r="C218" s="8" t="s">
        <v>253</v>
      </c>
      <c r="D218" s="9" t="s">
        <v>352</v>
      </c>
      <c r="E218" s="12">
        <v>26502000</v>
      </c>
      <c r="F218" s="10"/>
      <c r="G218" s="10">
        <v>26502000</v>
      </c>
      <c r="H218" s="10">
        <v>0</v>
      </c>
      <c r="I218" s="10">
        <f t="shared" si="28"/>
        <v>0</v>
      </c>
      <c r="J218" s="10">
        <f t="shared" si="29"/>
        <v>0</v>
      </c>
      <c r="K218" s="21">
        <f t="shared" si="30"/>
        <v>0</v>
      </c>
      <c r="L218" s="21">
        <f t="shared" si="31"/>
        <v>0</v>
      </c>
    </row>
    <row r="219" spans="1:12" s="2" customFormat="1" ht="68.25" hidden="1" customHeight="1" x14ac:dyDescent="0.25">
      <c r="A219" s="18"/>
      <c r="B219" s="8" t="s">
        <v>39</v>
      </c>
      <c r="C219" s="8" t="s">
        <v>253</v>
      </c>
      <c r="D219" s="9" t="s">
        <v>352</v>
      </c>
      <c r="E219" s="12">
        <v>26502000</v>
      </c>
      <c r="F219" s="10"/>
      <c r="G219" s="10">
        <v>26502000</v>
      </c>
      <c r="H219" s="10">
        <v>0</v>
      </c>
      <c r="I219" s="10">
        <f t="shared" si="28"/>
        <v>0</v>
      </c>
      <c r="J219" s="10">
        <f t="shared" si="29"/>
        <v>0</v>
      </c>
      <c r="K219" s="21">
        <f t="shared" si="30"/>
        <v>0</v>
      </c>
      <c r="L219" s="21">
        <f t="shared" si="31"/>
        <v>0</v>
      </c>
    </row>
    <row r="220" spans="1:12" s="2" customFormat="1" ht="45.75" hidden="1" customHeight="1" x14ac:dyDescent="0.25">
      <c r="A220" s="18"/>
      <c r="B220" s="8" t="s">
        <v>3</v>
      </c>
      <c r="C220" s="8" t="s">
        <v>254</v>
      </c>
      <c r="D220" s="9" t="s">
        <v>353</v>
      </c>
      <c r="E220" s="12">
        <v>14040000</v>
      </c>
      <c r="F220" s="10"/>
      <c r="G220" s="10">
        <v>14040000</v>
      </c>
      <c r="H220" s="10">
        <v>0</v>
      </c>
      <c r="I220" s="10">
        <f t="shared" si="28"/>
        <v>0</v>
      </c>
      <c r="J220" s="10">
        <f t="shared" si="29"/>
        <v>0</v>
      </c>
      <c r="K220" s="21">
        <f t="shared" si="30"/>
        <v>0</v>
      </c>
      <c r="L220" s="21">
        <f t="shared" si="31"/>
        <v>0</v>
      </c>
    </row>
    <row r="221" spans="1:12" s="2" customFormat="1" ht="45.75" hidden="1" customHeight="1" x14ac:dyDescent="0.25">
      <c r="A221" s="18"/>
      <c r="B221" s="8" t="s">
        <v>39</v>
      </c>
      <c r="C221" s="8" t="s">
        <v>254</v>
      </c>
      <c r="D221" s="9" t="s">
        <v>353</v>
      </c>
      <c r="E221" s="12">
        <v>14040000</v>
      </c>
      <c r="F221" s="10"/>
      <c r="G221" s="10">
        <v>14040000</v>
      </c>
      <c r="H221" s="10">
        <v>0</v>
      </c>
      <c r="I221" s="10">
        <f t="shared" si="28"/>
        <v>0</v>
      </c>
      <c r="J221" s="10">
        <f t="shared" si="29"/>
        <v>0</v>
      </c>
      <c r="K221" s="21">
        <f t="shared" si="30"/>
        <v>0</v>
      </c>
      <c r="L221" s="21">
        <f t="shared" si="31"/>
        <v>0</v>
      </c>
    </row>
    <row r="222" spans="1:12" s="2" customFormat="1" ht="57" hidden="1" customHeight="1" x14ac:dyDescent="0.25">
      <c r="A222" s="18"/>
      <c r="B222" s="8" t="s">
        <v>3</v>
      </c>
      <c r="C222" s="8" t="s">
        <v>255</v>
      </c>
      <c r="D222" s="9" t="s">
        <v>354</v>
      </c>
      <c r="E222" s="12">
        <v>13197000</v>
      </c>
      <c r="F222" s="10"/>
      <c r="G222" s="10">
        <v>13197000</v>
      </c>
      <c r="H222" s="10">
        <v>0</v>
      </c>
      <c r="I222" s="10">
        <f t="shared" si="28"/>
        <v>0</v>
      </c>
      <c r="J222" s="10">
        <f t="shared" si="29"/>
        <v>0</v>
      </c>
      <c r="K222" s="21">
        <f t="shared" si="30"/>
        <v>0</v>
      </c>
      <c r="L222" s="21">
        <f t="shared" si="31"/>
        <v>0</v>
      </c>
    </row>
    <row r="223" spans="1:12" s="2" customFormat="1" ht="57" hidden="1" customHeight="1" x14ac:dyDescent="0.25">
      <c r="A223" s="18"/>
      <c r="B223" s="8" t="s">
        <v>39</v>
      </c>
      <c r="C223" s="8" t="s">
        <v>255</v>
      </c>
      <c r="D223" s="9" t="s">
        <v>354</v>
      </c>
      <c r="E223" s="12">
        <v>13197000</v>
      </c>
      <c r="F223" s="10"/>
      <c r="G223" s="10">
        <v>13197000</v>
      </c>
      <c r="H223" s="10">
        <v>0</v>
      </c>
      <c r="I223" s="10">
        <f t="shared" si="28"/>
        <v>0</v>
      </c>
      <c r="J223" s="10">
        <f t="shared" si="29"/>
        <v>0</v>
      </c>
      <c r="K223" s="21">
        <f t="shared" si="30"/>
        <v>0</v>
      </c>
      <c r="L223" s="21">
        <f t="shared" si="31"/>
        <v>0</v>
      </c>
    </row>
    <row r="224" spans="1:12" s="2" customFormat="1" ht="113.25" hidden="1" customHeight="1" x14ac:dyDescent="0.25">
      <c r="A224" s="18"/>
      <c r="B224" s="8" t="s">
        <v>3</v>
      </c>
      <c r="C224" s="8" t="s">
        <v>256</v>
      </c>
      <c r="D224" s="9" t="s">
        <v>355</v>
      </c>
      <c r="E224" s="12">
        <v>5690000</v>
      </c>
      <c r="F224" s="10"/>
      <c r="G224" s="10">
        <v>5690000</v>
      </c>
      <c r="H224" s="10">
        <v>0</v>
      </c>
      <c r="I224" s="10">
        <f t="shared" si="28"/>
        <v>0</v>
      </c>
      <c r="J224" s="10">
        <f t="shared" si="29"/>
        <v>0</v>
      </c>
      <c r="K224" s="21">
        <f t="shared" si="30"/>
        <v>0</v>
      </c>
      <c r="L224" s="21">
        <f t="shared" si="31"/>
        <v>0</v>
      </c>
    </row>
    <row r="225" spans="1:12" s="2" customFormat="1" ht="113.25" hidden="1" customHeight="1" x14ac:dyDescent="0.25">
      <c r="A225" s="18"/>
      <c r="B225" s="8" t="s">
        <v>39</v>
      </c>
      <c r="C225" s="8" t="s">
        <v>256</v>
      </c>
      <c r="D225" s="9" t="s">
        <v>355</v>
      </c>
      <c r="E225" s="12">
        <v>5690000</v>
      </c>
      <c r="F225" s="10"/>
      <c r="G225" s="10">
        <v>5690000</v>
      </c>
      <c r="H225" s="10">
        <v>0</v>
      </c>
      <c r="I225" s="10">
        <f t="shared" si="28"/>
        <v>0</v>
      </c>
      <c r="J225" s="10">
        <f t="shared" si="29"/>
        <v>0</v>
      </c>
      <c r="K225" s="21">
        <f t="shared" si="30"/>
        <v>0</v>
      </c>
      <c r="L225" s="21">
        <f t="shared" si="31"/>
        <v>0</v>
      </c>
    </row>
    <row r="226" spans="1:12" s="2" customFormat="1" ht="34.5" hidden="1" customHeight="1" x14ac:dyDescent="0.25">
      <c r="A226" s="18"/>
      <c r="B226" s="8" t="s">
        <v>3</v>
      </c>
      <c r="C226" s="8" t="s">
        <v>257</v>
      </c>
      <c r="D226" s="9" t="s">
        <v>356</v>
      </c>
      <c r="E226" s="12">
        <v>6007000</v>
      </c>
      <c r="F226" s="10"/>
      <c r="G226" s="10">
        <v>6007000</v>
      </c>
      <c r="H226" s="10">
        <v>0</v>
      </c>
      <c r="I226" s="10">
        <f t="shared" si="28"/>
        <v>0</v>
      </c>
      <c r="J226" s="10">
        <f t="shared" si="29"/>
        <v>0</v>
      </c>
      <c r="K226" s="21">
        <f t="shared" si="30"/>
        <v>0</v>
      </c>
      <c r="L226" s="21">
        <f t="shared" si="31"/>
        <v>0</v>
      </c>
    </row>
    <row r="227" spans="1:12" s="2" customFormat="1" ht="34.5" hidden="1" customHeight="1" x14ac:dyDescent="0.25">
      <c r="A227" s="18"/>
      <c r="B227" s="8" t="s">
        <v>39</v>
      </c>
      <c r="C227" s="8" t="s">
        <v>257</v>
      </c>
      <c r="D227" s="9" t="s">
        <v>356</v>
      </c>
      <c r="E227" s="12">
        <v>6007000</v>
      </c>
      <c r="F227" s="10"/>
      <c r="G227" s="10">
        <v>6007000</v>
      </c>
      <c r="H227" s="10">
        <v>0</v>
      </c>
      <c r="I227" s="10">
        <f t="shared" si="28"/>
        <v>0</v>
      </c>
      <c r="J227" s="10">
        <f t="shared" si="29"/>
        <v>0</v>
      </c>
      <c r="K227" s="21">
        <f t="shared" si="30"/>
        <v>0</v>
      </c>
      <c r="L227" s="21">
        <f t="shared" si="31"/>
        <v>0</v>
      </c>
    </row>
    <row r="228" spans="1:12" s="2" customFormat="1" ht="45.75" hidden="1" customHeight="1" x14ac:dyDescent="0.25">
      <c r="A228" s="18"/>
      <c r="B228" s="8" t="s">
        <v>3</v>
      </c>
      <c r="C228" s="8" t="s">
        <v>258</v>
      </c>
      <c r="D228" s="9" t="s">
        <v>357</v>
      </c>
      <c r="E228" s="12">
        <v>632000</v>
      </c>
      <c r="F228" s="10"/>
      <c r="G228" s="10">
        <v>632000</v>
      </c>
      <c r="H228" s="10">
        <v>0</v>
      </c>
      <c r="I228" s="10">
        <f t="shared" si="28"/>
        <v>0</v>
      </c>
      <c r="J228" s="10">
        <f t="shared" si="29"/>
        <v>0</v>
      </c>
      <c r="K228" s="21">
        <f t="shared" si="30"/>
        <v>0</v>
      </c>
      <c r="L228" s="21">
        <f t="shared" si="31"/>
        <v>0</v>
      </c>
    </row>
    <row r="229" spans="1:12" s="2" customFormat="1" ht="45.75" hidden="1" customHeight="1" x14ac:dyDescent="0.25">
      <c r="A229" s="18"/>
      <c r="B229" s="8" t="s">
        <v>39</v>
      </c>
      <c r="C229" s="8" t="s">
        <v>258</v>
      </c>
      <c r="D229" s="9" t="s">
        <v>357</v>
      </c>
      <c r="E229" s="12">
        <v>632000</v>
      </c>
      <c r="F229" s="10"/>
      <c r="G229" s="10">
        <v>632000</v>
      </c>
      <c r="H229" s="10">
        <v>0</v>
      </c>
      <c r="I229" s="10">
        <f t="shared" si="28"/>
        <v>0</v>
      </c>
      <c r="J229" s="10">
        <f t="shared" si="29"/>
        <v>0</v>
      </c>
      <c r="K229" s="21">
        <f t="shared" si="30"/>
        <v>0</v>
      </c>
      <c r="L229" s="21">
        <f t="shared" si="31"/>
        <v>0</v>
      </c>
    </row>
    <row r="230" spans="1:12" s="2" customFormat="1" ht="57" hidden="1" customHeight="1" x14ac:dyDescent="0.25">
      <c r="A230" s="18"/>
      <c r="B230" s="8" t="s">
        <v>3</v>
      </c>
      <c r="C230" s="8" t="s">
        <v>259</v>
      </c>
      <c r="D230" s="9" t="s">
        <v>358</v>
      </c>
      <c r="E230" s="12">
        <v>666000</v>
      </c>
      <c r="F230" s="10"/>
      <c r="G230" s="10">
        <v>666000</v>
      </c>
      <c r="H230" s="10">
        <v>0</v>
      </c>
      <c r="I230" s="10">
        <f t="shared" si="28"/>
        <v>0</v>
      </c>
      <c r="J230" s="10">
        <f t="shared" si="29"/>
        <v>0</v>
      </c>
      <c r="K230" s="21">
        <f t="shared" si="30"/>
        <v>0</v>
      </c>
      <c r="L230" s="21">
        <f t="shared" si="31"/>
        <v>0</v>
      </c>
    </row>
    <row r="231" spans="1:12" s="2" customFormat="1" ht="57" hidden="1" customHeight="1" x14ac:dyDescent="0.25">
      <c r="A231" s="18"/>
      <c r="B231" s="8" t="s">
        <v>73</v>
      </c>
      <c r="C231" s="8" t="s">
        <v>259</v>
      </c>
      <c r="D231" s="9" t="s">
        <v>358</v>
      </c>
      <c r="E231" s="12">
        <v>666000</v>
      </c>
      <c r="F231" s="10"/>
      <c r="G231" s="10">
        <v>666000</v>
      </c>
      <c r="H231" s="10">
        <v>0</v>
      </c>
      <c r="I231" s="10">
        <f t="shared" si="28"/>
        <v>0</v>
      </c>
      <c r="J231" s="10">
        <f t="shared" si="29"/>
        <v>0</v>
      </c>
      <c r="K231" s="21">
        <f t="shared" si="30"/>
        <v>0</v>
      </c>
      <c r="L231" s="21">
        <f t="shared" si="31"/>
        <v>0</v>
      </c>
    </row>
    <row r="232" spans="1:12" s="2" customFormat="1" ht="57" hidden="1" customHeight="1" x14ac:dyDescent="0.25">
      <c r="A232" s="18"/>
      <c r="B232" s="8" t="s">
        <v>3</v>
      </c>
      <c r="C232" s="8" t="s">
        <v>260</v>
      </c>
      <c r="D232" s="9" t="s">
        <v>359</v>
      </c>
      <c r="E232" s="12">
        <v>85000</v>
      </c>
      <c r="F232" s="10"/>
      <c r="G232" s="10">
        <v>85000</v>
      </c>
      <c r="H232" s="10">
        <v>0</v>
      </c>
      <c r="I232" s="10">
        <f t="shared" si="28"/>
        <v>0</v>
      </c>
      <c r="J232" s="10">
        <f t="shared" si="29"/>
        <v>0</v>
      </c>
      <c r="K232" s="21">
        <f t="shared" si="30"/>
        <v>0</v>
      </c>
      <c r="L232" s="21">
        <f t="shared" si="31"/>
        <v>0</v>
      </c>
    </row>
    <row r="233" spans="1:12" s="2" customFormat="1" ht="57" hidden="1" customHeight="1" x14ac:dyDescent="0.25">
      <c r="A233" s="18"/>
      <c r="B233" s="8" t="s">
        <v>73</v>
      </c>
      <c r="C233" s="8" t="s">
        <v>260</v>
      </c>
      <c r="D233" s="9" t="s">
        <v>359</v>
      </c>
      <c r="E233" s="12">
        <v>85000</v>
      </c>
      <c r="F233" s="10"/>
      <c r="G233" s="10">
        <v>85000</v>
      </c>
      <c r="H233" s="10">
        <v>0</v>
      </c>
      <c r="I233" s="10">
        <f t="shared" si="28"/>
        <v>0</v>
      </c>
      <c r="J233" s="10">
        <f t="shared" si="29"/>
        <v>0</v>
      </c>
      <c r="K233" s="21">
        <f t="shared" si="30"/>
        <v>0</v>
      </c>
      <c r="L233" s="21">
        <f t="shared" si="31"/>
        <v>0</v>
      </c>
    </row>
    <row r="234" spans="1:12" s="2" customFormat="1" ht="79.5" hidden="1" customHeight="1" x14ac:dyDescent="0.25">
      <c r="A234" s="18"/>
      <c r="B234" s="8" t="s">
        <v>3</v>
      </c>
      <c r="C234" s="8" t="s">
        <v>261</v>
      </c>
      <c r="D234" s="9" t="s">
        <v>360</v>
      </c>
      <c r="E234" s="12">
        <v>202841000</v>
      </c>
      <c r="F234" s="10"/>
      <c r="G234" s="10">
        <v>202841000</v>
      </c>
      <c r="H234" s="10">
        <v>0</v>
      </c>
      <c r="I234" s="10">
        <f t="shared" si="28"/>
        <v>0</v>
      </c>
      <c r="J234" s="10">
        <f t="shared" si="29"/>
        <v>0</v>
      </c>
      <c r="K234" s="21">
        <f t="shared" si="30"/>
        <v>0</v>
      </c>
      <c r="L234" s="21">
        <f t="shared" si="31"/>
        <v>0</v>
      </c>
    </row>
    <row r="235" spans="1:12" s="2" customFormat="1" ht="79.5" hidden="1" customHeight="1" x14ac:dyDescent="0.25">
      <c r="A235" s="18"/>
      <c r="B235" s="8" t="s">
        <v>73</v>
      </c>
      <c r="C235" s="8" t="s">
        <v>261</v>
      </c>
      <c r="D235" s="9" t="s">
        <v>360</v>
      </c>
      <c r="E235" s="12">
        <v>202841000</v>
      </c>
      <c r="F235" s="10"/>
      <c r="G235" s="10">
        <v>202841000</v>
      </c>
      <c r="H235" s="10">
        <v>0</v>
      </c>
      <c r="I235" s="10">
        <f t="shared" si="28"/>
        <v>0</v>
      </c>
      <c r="J235" s="10">
        <f t="shared" si="29"/>
        <v>0</v>
      </c>
      <c r="K235" s="21">
        <f t="shared" si="30"/>
        <v>0</v>
      </c>
      <c r="L235" s="21">
        <f t="shared" si="31"/>
        <v>0</v>
      </c>
    </row>
    <row r="236" spans="1:12" s="2" customFormat="1" ht="57" hidden="1" customHeight="1" x14ac:dyDescent="0.25">
      <c r="A236" s="18"/>
      <c r="B236" s="8" t="s">
        <v>3</v>
      </c>
      <c r="C236" s="8" t="s">
        <v>262</v>
      </c>
      <c r="D236" s="9" t="s">
        <v>361</v>
      </c>
      <c r="E236" s="12">
        <v>3482000</v>
      </c>
      <c r="F236" s="10"/>
      <c r="G236" s="10">
        <v>3482000</v>
      </c>
      <c r="H236" s="10">
        <v>0</v>
      </c>
      <c r="I236" s="10">
        <f t="shared" si="28"/>
        <v>0</v>
      </c>
      <c r="J236" s="10">
        <f t="shared" si="29"/>
        <v>0</v>
      </c>
      <c r="K236" s="21">
        <f t="shared" si="30"/>
        <v>0</v>
      </c>
      <c r="L236" s="21">
        <f t="shared" si="31"/>
        <v>0</v>
      </c>
    </row>
    <row r="237" spans="1:12" s="2" customFormat="1" ht="57" hidden="1" customHeight="1" x14ac:dyDescent="0.25">
      <c r="A237" s="18"/>
      <c r="B237" s="8" t="s">
        <v>39</v>
      </c>
      <c r="C237" s="8" t="s">
        <v>262</v>
      </c>
      <c r="D237" s="9" t="s">
        <v>361</v>
      </c>
      <c r="E237" s="12">
        <v>3482000</v>
      </c>
      <c r="F237" s="10"/>
      <c r="G237" s="10">
        <v>3482000</v>
      </c>
      <c r="H237" s="10">
        <v>0</v>
      </c>
      <c r="I237" s="10">
        <f t="shared" si="28"/>
        <v>0</v>
      </c>
      <c r="J237" s="10">
        <f t="shared" si="29"/>
        <v>0</v>
      </c>
      <c r="K237" s="21">
        <f t="shared" si="30"/>
        <v>0</v>
      </c>
      <c r="L237" s="21">
        <f t="shared" si="31"/>
        <v>0</v>
      </c>
    </row>
    <row r="238" spans="1:12" s="2" customFormat="1" ht="90.75" hidden="1" customHeight="1" x14ac:dyDescent="0.25">
      <c r="A238" s="18"/>
      <c r="B238" s="8" t="s">
        <v>3</v>
      </c>
      <c r="C238" s="8" t="s">
        <v>263</v>
      </c>
      <c r="D238" s="9" t="s">
        <v>362</v>
      </c>
      <c r="E238" s="12">
        <v>4267000</v>
      </c>
      <c r="F238" s="10"/>
      <c r="G238" s="10">
        <v>4267000</v>
      </c>
      <c r="H238" s="10">
        <v>0</v>
      </c>
      <c r="I238" s="10">
        <f t="shared" si="28"/>
        <v>0</v>
      </c>
      <c r="J238" s="10">
        <f t="shared" si="29"/>
        <v>0</v>
      </c>
      <c r="K238" s="21">
        <f t="shared" si="30"/>
        <v>0</v>
      </c>
      <c r="L238" s="21">
        <f t="shared" si="31"/>
        <v>0</v>
      </c>
    </row>
    <row r="239" spans="1:12" s="2" customFormat="1" ht="90.75" hidden="1" customHeight="1" x14ac:dyDescent="0.25">
      <c r="A239" s="18"/>
      <c r="B239" s="8" t="s">
        <v>39</v>
      </c>
      <c r="C239" s="8" t="s">
        <v>263</v>
      </c>
      <c r="D239" s="9" t="s">
        <v>362</v>
      </c>
      <c r="E239" s="12">
        <v>4267000</v>
      </c>
      <c r="F239" s="10"/>
      <c r="G239" s="10">
        <v>4267000</v>
      </c>
      <c r="H239" s="10">
        <v>0</v>
      </c>
      <c r="I239" s="10">
        <f t="shared" si="28"/>
        <v>0</v>
      </c>
      <c r="J239" s="10">
        <f t="shared" si="29"/>
        <v>0</v>
      </c>
      <c r="K239" s="21">
        <f t="shared" si="30"/>
        <v>0</v>
      </c>
      <c r="L239" s="21">
        <f t="shared" si="31"/>
        <v>0</v>
      </c>
    </row>
    <row r="240" spans="1:12" s="2" customFormat="1" ht="45.75" hidden="1" customHeight="1" x14ac:dyDescent="0.25">
      <c r="A240" s="18"/>
      <c r="B240" s="8" t="s">
        <v>3</v>
      </c>
      <c r="C240" s="8" t="s">
        <v>264</v>
      </c>
      <c r="D240" s="9" t="s">
        <v>265</v>
      </c>
      <c r="E240" s="12">
        <v>166208000</v>
      </c>
      <c r="F240" s="10"/>
      <c r="G240" s="10">
        <v>166208000</v>
      </c>
      <c r="H240" s="10">
        <v>0</v>
      </c>
      <c r="I240" s="10">
        <f t="shared" si="28"/>
        <v>0</v>
      </c>
      <c r="J240" s="10">
        <f t="shared" si="29"/>
        <v>0</v>
      </c>
      <c r="K240" s="21">
        <f t="shared" si="30"/>
        <v>0</v>
      </c>
      <c r="L240" s="21">
        <f t="shared" si="31"/>
        <v>0</v>
      </c>
    </row>
    <row r="241" spans="1:12" s="2" customFormat="1" ht="45.75" hidden="1" customHeight="1" x14ac:dyDescent="0.25">
      <c r="A241" s="18"/>
      <c r="B241" s="8" t="s">
        <v>3</v>
      </c>
      <c r="C241" s="8" t="s">
        <v>266</v>
      </c>
      <c r="D241" s="9" t="s">
        <v>267</v>
      </c>
      <c r="E241" s="12">
        <v>166208000</v>
      </c>
      <c r="F241" s="10"/>
      <c r="G241" s="10">
        <v>166208000</v>
      </c>
      <c r="H241" s="10">
        <v>0</v>
      </c>
      <c r="I241" s="10">
        <f t="shared" si="28"/>
        <v>0</v>
      </c>
      <c r="J241" s="10">
        <f t="shared" si="29"/>
        <v>0</v>
      </c>
      <c r="K241" s="21">
        <f t="shared" si="30"/>
        <v>0</v>
      </c>
      <c r="L241" s="21">
        <f t="shared" si="31"/>
        <v>0</v>
      </c>
    </row>
    <row r="242" spans="1:12" s="2" customFormat="1" ht="57" hidden="1" customHeight="1" x14ac:dyDescent="0.25">
      <c r="A242" s="18"/>
      <c r="B242" s="8" t="s">
        <v>3</v>
      </c>
      <c r="C242" s="8" t="s">
        <v>268</v>
      </c>
      <c r="D242" s="9" t="s">
        <v>269</v>
      </c>
      <c r="E242" s="12">
        <v>6210000</v>
      </c>
      <c r="F242" s="10"/>
      <c r="G242" s="10">
        <v>6210000</v>
      </c>
      <c r="H242" s="10">
        <v>0</v>
      </c>
      <c r="I242" s="10">
        <f t="shared" si="28"/>
        <v>0</v>
      </c>
      <c r="J242" s="10">
        <f t="shared" si="29"/>
        <v>0</v>
      </c>
      <c r="K242" s="21">
        <f t="shared" si="30"/>
        <v>0</v>
      </c>
      <c r="L242" s="21">
        <f t="shared" si="31"/>
        <v>0</v>
      </c>
    </row>
    <row r="243" spans="1:12" s="2" customFormat="1" ht="57" hidden="1" customHeight="1" x14ac:dyDescent="0.25">
      <c r="A243" s="18"/>
      <c r="B243" s="8" t="s">
        <v>148</v>
      </c>
      <c r="C243" s="8" t="s">
        <v>268</v>
      </c>
      <c r="D243" s="9" t="s">
        <v>269</v>
      </c>
      <c r="E243" s="12">
        <v>6210000</v>
      </c>
      <c r="F243" s="10"/>
      <c r="G243" s="10">
        <v>6210000</v>
      </c>
      <c r="H243" s="10">
        <v>0</v>
      </c>
      <c r="I243" s="10">
        <f t="shared" si="28"/>
        <v>0</v>
      </c>
      <c r="J243" s="10">
        <f t="shared" si="29"/>
        <v>0</v>
      </c>
      <c r="K243" s="21">
        <f t="shared" si="30"/>
        <v>0</v>
      </c>
      <c r="L243" s="21">
        <f t="shared" si="31"/>
        <v>0</v>
      </c>
    </row>
    <row r="244" spans="1:12" s="2" customFormat="1" ht="57" hidden="1" customHeight="1" x14ac:dyDescent="0.25">
      <c r="A244" s="18"/>
      <c r="B244" s="8" t="s">
        <v>3</v>
      </c>
      <c r="C244" s="8" t="s">
        <v>270</v>
      </c>
      <c r="D244" s="9" t="s">
        <v>271</v>
      </c>
      <c r="E244" s="12">
        <v>1584000</v>
      </c>
      <c r="F244" s="10"/>
      <c r="G244" s="10">
        <v>1584000</v>
      </c>
      <c r="H244" s="10">
        <v>0</v>
      </c>
      <c r="I244" s="10">
        <f t="shared" si="28"/>
        <v>0</v>
      </c>
      <c r="J244" s="10">
        <f t="shared" si="29"/>
        <v>0</v>
      </c>
      <c r="K244" s="21">
        <f t="shared" si="30"/>
        <v>0</v>
      </c>
      <c r="L244" s="21">
        <f t="shared" si="31"/>
        <v>0</v>
      </c>
    </row>
    <row r="245" spans="1:12" s="2" customFormat="1" ht="57" hidden="1" customHeight="1" x14ac:dyDescent="0.25">
      <c r="A245" s="18"/>
      <c r="B245" s="8" t="s">
        <v>73</v>
      </c>
      <c r="C245" s="8" t="s">
        <v>270</v>
      </c>
      <c r="D245" s="9" t="s">
        <v>271</v>
      </c>
      <c r="E245" s="12">
        <v>1584000</v>
      </c>
      <c r="F245" s="10"/>
      <c r="G245" s="10">
        <v>1584000</v>
      </c>
      <c r="H245" s="10">
        <v>0</v>
      </c>
      <c r="I245" s="10">
        <f t="shared" si="28"/>
        <v>0</v>
      </c>
      <c r="J245" s="10">
        <f t="shared" si="29"/>
        <v>0</v>
      </c>
      <c r="K245" s="21">
        <f t="shared" si="30"/>
        <v>0</v>
      </c>
      <c r="L245" s="21">
        <f t="shared" si="31"/>
        <v>0</v>
      </c>
    </row>
    <row r="246" spans="1:12" s="2" customFormat="1" ht="57" hidden="1" customHeight="1" x14ac:dyDescent="0.25">
      <c r="A246" s="18"/>
      <c r="B246" s="8" t="s">
        <v>3</v>
      </c>
      <c r="C246" s="8" t="s">
        <v>272</v>
      </c>
      <c r="D246" s="9" t="s">
        <v>273</v>
      </c>
      <c r="E246" s="12">
        <v>158414000</v>
      </c>
      <c r="F246" s="10"/>
      <c r="G246" s="10">
        <v>158414000</v>
      </c>
      <c r="H246" s="10">
        <v>0</v>
      </c>
      <c r="I246" s="10">
        <f t="shared" si="28"/>
        <v>0</v>
      </c>
      <c r="J246" s="10">
        <f t="shared" si="29"/>
        <v>0</v>
      </c>
      <c r="K246" s="21">
        <f t="shared" si="30"/>
        <v>0</v>
      </c>
      <c r="L246" s="21">
        <f t="shared" si="31"/>
        <v>0</v>
      </c>
    </row>
    <row r="247" spans="1:12" s="2" customFormat="1" ht="57" hidden="1" customHeight="1" x14ac:dyDescent="0.25">
      <c r="A247" s="18"/>
      <c r="B247" s="8" t="s">
        <v>73</v>
      </c>
      <c r="C247" s="8" t="s">
        <v>272</v>
      </c>
      <c r="D247" s="9" t="s">
        <v>273</v>
      </c>
      <c r="E247" s="12">
        <v>158414000</v>
      </c>
      <c r="F247" s="10"/>
      <c r="G247" s="10">
        <v>158414000</v>
      </c>
      <c r="H247" s="10">
        <v>0</v>
      </c>
      <c r="I247" s="10">
        <f t="shared" si="28"/>
        <v>0</v>
      </c>
      <c r="J247" s="10">
        <f t="shared" si="29"/>
        <v>0</v>
      </c>
      <c r="K247" s="21">
        <f t="shared" si="30"/>
        <v>0</v>
      </c>
      <c r="L247" s="21">
        <f t="shared" si="31"/>
        <v>0</v>
      </c>
    </row>
    <row r="248" spans="1:12" s="2" customFormat="1" ht="34.5" hidden="1" customHeight="1" x14ac:dyDescent="0.25">
      <c r="A248" s="18"/>
      <c r="B248" s="8" t="s">
        <v>3</v>
      </c>
      <c r="C248" s="8" t="s">
        <v>274</v>
      </c>
      <c r="D248" s="9" t="s">
        <v>275</v>
      </c>
      <c r="E248" s="12">
        <v>117883000</v>
      </c>
      <c r="F248" s="10"/>
      <c r="G248" s="10">
        <v>117883000</v>
      </c>
      <c r="H248" s="10">
        <v>0</v>
      </c>
      <c r="I248" s="10">
        <f t="shared" si="28"/>
        <v>0</v>
      </c>
      <c r="J248" s="10">
        <f t="shared" si="29"/>
        <v>0</v>
      </c>
      <c r="K248" s="21">
        <f t="shared" si="30"/>
        <v>0</v>
      </c>
      <c r="L248" s="21">
        <f t="shared" si="31"/>
        <v>0</v>
      </c>
    </row>
    <row r="249" spans="1:12" s="2" customFormat="1" ht="34.5" hidden="1" customHeight="1" x14ac:dyDescent="0.25">
      <c r="A249" s="18"/>
      <c r="B249" s="8" t="s">
        <v>3</v>
      </c>
      <c r="C249" s="8" t="s">
        <v>276</v>
      </c>
      <c r="D249" s="9" t="s">
        <v>277</v>
      </c>
      <c r="E249" s="12">
        <v>117883000</v>
      </c>
      <c r="F249" s="10"/>
      <c r="G249" s="10">
        <v>117883000</v>
      </c>
      <c r="H249" s="10">
        <v>0</v>
      </c>
      <c r="I249" s="10">
        <f t="shared" si="28"/>
        <v>0</v>
      </c>
      <c r="J249" s="10">
        <f t="shared" si="29"/>
        <v>0</v>
      </c>
      <c r="K249" s="21">
        <f t="shared" si="30"/>
        <v>0</v>
      </c>
      <c r="L249" s="21">
        <f t="shared" si="31"/>
        <v>0</v>
      </c>
    </row>
    <row r="250" spans="1:12" s="2" customFormat="1" ht="34.5" hidden="1" customHeight="1" x14ac:dyDescent="0.25">
      <c r="A250" s="18"/>
      <c r="B250" s="8" t="s">
        <v>39</v>
      </c>
      <c r="C250" s="8" t="s">
        <v>276</v>
      </c>
      <c r="D250" s="9" t="s">
        <v>277</v>
      </c>
      <c r="E250" s="12">
        <v>117883000</v>
      </c>
      <c r="F250" s="10"/>
      <c r="G250" s="10">
        <v>117883000</v>
      </c>
      <c r="H250" s="10">
        <v>0</v>
      </c>
      <c r="I250" s="10">
        <f t="shared" si="28"/>
        <v>0</v>
      </c>
      <c r="J250" s="10">
        <f t="shared" si="29"/>
        <v>0</v>
      </c>
      <c r="K250" s="21">
        <f t="shared" si="30"/>
        <v>0</v>
      </c>
      <c r="L250" s="21">
        <f t="shared" si="31"/>
        <v>0</v>
      </c>
    </row>
    <row r="251" spans="1:12" s="2" customFormat="1" ht="34.5" hidden="1" customHeight="1" x14ac:dyDescent="0.25">
      <c r="A251" s="18"/>
      <c r="B251" s="8" t="s">
        <v>3</v>
      </c>
      <c r="C251" s="8" t="s">
        <v>278</v>
      </c>
      <c r="D251" s="9" t="s">
        <v>363</v>
      </c>
      <c r="E251" s="12">
        <v>6000</v>
      </c>
      <c r="F251" s="10"/>
      <c r="G251" s="10">
        <v>6000</v>
      </c>
      <c r="H251" s="10">
        <v>0</v>
      </c>
      <c r="I251" s="10">
        <f t="shared" si="28"/>
        <v>0</v>
      </c>
      <c r="J251" s="10">
        <f t="shared" si="29"/>
        <v>0</v>
      </c>
      <c r="K251" s="21">
        <f t="shared" si="30"/>
        <v>0</v>
      </c>
      <c r="L251" s="21">
        <f t="shared" si="31"/>
        <v>0</v>
      </c>
    </row>
    <row r="252" spans="1:12" s="2" customFormat="1" ht="34.5" hidden="1" customHeight="1" x14ac:dyDescent="0.25">
      <c r="A252" s="18"/>
      <c r="B252" s="8" t="s">
        <v>3</v>
      </c>
      <c r="C252" s="8" t="s">
        <v>279</v>
      </c>
      <c r="D252" s="9" t="s">
        <v>364</v>
      </c>
      <c r="E252" s="12">
        <v>6000</v>
      </c>
      <c r="F252" s="10"/>
      <c r="G252" s="10">
        <v>6000</v>
      </c>
      <c r="H252" s="10">
        <v>0</v>
      </c>
      <c r="I252" s="10">
        <f t="shared" si="28"/>
        <v>0</v>
      </c>
      <c r="J252" s="10">
        <f t="shared" si="29"/>
        <v>0</v>
      </c>
      <c r="K252" s="21">
        <f t="shared" si="30"/>
        <v>0</v>
      </c>
      <c r="L252" s="21">
        <f t="shared" si="31"/>
        <v>0</v>
      </c>
    </row>
    <row r="253" spans="1:12" s="2" customFormat="1" ht="34.5" hidden="1" customHeight="1" x14ac:dyDescent="0.25">
      <c r="A253" s="18"/>
      <c r="B253" s="8" t="s">
        <v>39</v>
      </c>
      <c r="C253" s="8" t="s">
        <v>279</v>
      </c>
      <c r="D253" s="9" t="s">
        <v>364</v>
      </c>
      <c r="E253" s="12">
        <v>6000</v>
      </c>
      <c r="F253" s="10"/>
      <c r="G253" s="10">
        <v>6000</v>
      </c>
      <c r="H253" s="10">
        <v>0</v>
      </c>
      <c r="I253" s="10">
        <f t="shared" si="28"/>
        <v>0</v>
      </c>
      <c r="J253" s="10">
        <f t="shared" si="29"/>
        <v>0</v>
      </c>
      <c r="K253" s="21">
        <f t="shared" si="30"/>
        <v>0</v>
      </c>
      <c r="L253" s="21">
        <f t="shared" si="31"/>
        <v>0</v>
      </c>
    </row>
    <row r="254" spans="1:12" s="2" customFormat="1" ht="15" hidden="1" customHeight="1" x14ac:dyDescent="0.25">
      <c r="A254" s="18"/>
      <c r="B254" s="8" t="s">
        <v>3</v>
      </c>
      <c r="C254" s="8" t="s">
        <v>280</v>
      </c>
      <c r="D254" s="9" t="s">
        <v>281</v>
      </c>
      <c r="E254" s="12">
        <v>1720000</v>
      </c>
      <c r="F254" s="10"/>
      <c r="G254" s="10">
        <v>1720000</v>
      </c>
      <c r="H254" s="10">
        <v>0</v>
      </c>
      <c r="I254" s="10">
        <f t="shared" si="28"/>
        <v>0</v>
      </c>
      <c r="J254" s="10">
        <f t="shared" si="29"/>
        <v>0</v>
      </c>
      <c r="K254" s="21">
        <f t="shared" si="30"/>
        <v>0</v>
      </c>
      <c r="L254" s="21">
        <f t="shared" si="31"/>
        <v>0</v>
      </c>
    </row>
    <row r="255" spans="1:12" s="2" customFormat="1" ht="23.25" hidden="1" customHeight="1" x14ac:dyDescent="0.25">
      <c r="A255" s="18"/>
      <c r="B255" s="8" t="s">
        <v>3</v>
      </c>
      <c r="C255" s="8" t="s">
        <v>282</v>
      </c>
      <c r="D255" s="9" t="s">
        <v>283</v>
      </c>
      <c r="E255" s="12">
        <v>1720000</v>
      </c>
      <c r="F255" s="10"/>
      <c r="G255" s="10">
        <v>1720000</v>
      </c>
      <c r="H255" s="10">
        <v>0</v>
      </c>
      <c r="I255" s="10">
        <f t="shared" si="28"/>
        <v>0</v>
      </c>
      <c r="J255" s="10">
        <f t="shared" si="29"/>
        <v>0</v>
      </c>
      <c r="K255" s="21">
        <f t="shared" si="30"/>
        <v>0</v>
      </c>
      <c r="L255" s="21">
        <f t="shared" si="31"/>
        <v>0</v>
      </c>
    </row>
    <row r="256" spans="1:12" s="2" customFormat="1" ht="23.25" hidden="1" customHeight="1" x14ac:dyDescent="0.25">
      <c r="A256" s="18"/>
      <c r="B256" s="8" t="s">
        <v>39</v>
      </c>
      <c r="C256" s="8" t="s">
        <v>282</v>
      </c>
      <c r="D256" s="9" t="s">
        <v>283</v>
      </c>
      <c r="E256" s="12">
        <v>1720000</v>
      </c>
      <c r="F256" s="10"/>
      <c r="G256" s="10">
        <v>1720000</v>
      </c>
      <c r="H256" s="10">
        <v>0</v>
      </c>
      <c r="I256" s="10">
        <f t="shared" si="28"/>
        <v>0</v>
      </c>
      <c r="J256" s="10">
        <f t="shared" si="29"/>
        <v>0</v>
      </c>
      <c r="K256" s="21">
        <f t="shared" si="30"/>
        <v>0</v>
      </c>
      <c r="L256" s="21">
        <f t="shared" si="31"/>
        <v>0</v>
      </c>
    </row>
    <row r="257" spans="1:12" s="2" customFormat="1" ht="15" hidden="1" customHeight="1" x14ac:dyDescent="0.25">
      <c r="A257" s="18"/>
      <c r="B257" s="8" t="s">
        <v>3</v>
      </c>
      <c r="C257" s="8" t="s">
        <v>284</v>
      </c>
      <c r="D257" s="9" t="s">
        <v>285</v>
      </c>
      <c r="E257" s="12">
        <v>5425978000</v>
      </c>
      <c r="F257" s="10"/>
      <c r="G257" s="10">
        <v>5425978000</v>
      </c>
      <c r="H257" s="10">
        <v>0</v>
      </c>
      <c r="I257" s="10">
        <f t="shared" si="28"/>
        <v>0</v>
      </c>
      <c r="J257" s="10">
        <f t="shared" si="29"/>
        <v>0</v>
      </c>
      <c r="K257" s="21">
        <f t="shared" si="30"/>
        <v>0</v>
      </c>
      <c r="L257" s="21">
        <f t="shared" si="31"/>
        <v>0</v>
      </c>
    </row>
    <row r="258" spans="1:12" s="2" customFormat="1" ht="15" hidden="1" customHeight="1" x14ac:dyDescent="0.25">
      <c r="A258" s="18"/>
      <c r="B258" s="8" t="s">
        <v>3</v>
      </c>
      <c r="C258" s="8" t="s">
        <v>286</v>
      </c>
      <c r="D258" s="9" t="s">
        <v>287</v>
      </c>
      <c r="E258" s="12">
        <v>5425978000</v>
      </c>
      <c r="F258" s="10"/>
      <c r="G258" s="10">
        <v>5425978000</v>
      </c>
      <c r="H258" s="10">
        <v>0</v>
      </c>
      <c r="I258" s="10">
        <f t="shared" si="28"/>
        <v>0</v>
      </c>
      <c r="J258" s="10">
        <f t="shared" si="29"/>
        <v>0</v>
      </c>
      <c r="K258" s="21">
        <f t="shared" si="30"/>
        <v>0</v>
      </c>
      <c r="L258" s="21">
        <f t="shared" si="31"/>
        <v>0</v>
      </c>
    </row>
    <row r="259" spans="1:12" s="2" customFormat="1" ht="102" hidden="1" customHeight="1" x14ac:dyDescent="0.25">
      <c r="A259" s="18"/>
      <c r="B259" s="8" t="s">
        <v>3</v>
      </c>
      <c r="C259" s="8" t="s">
        <v>288</v>
      </c>
      <c r="D259" s="9" t="s">
        <v>289</v>
      </c>
      <c r="E259" s="12">
        <v>3245915000</v>
      </c>
      <c r="F259" s="10"/>
      <c r="G259" s="10">
        <v>3245915000</v>
      </c>
      <c r="H259" s="10">
        <v>0</v>
      </c>
      <c r="I259" s="10">
        <f t="shared" si="28"/>
        <v>0</v>
      </c>
      <c r="J259" s="10">
        <f t="shared" si="29"/>
        <v>0</v>
      </c>
      <c r="K259" s="21">
        <f t="shared" si="30"/>
        <v>0</v>
      </c>
      <c r="L259" s="21">
        <f t="shared" si="31"/>
        <v>0</v>
      </c>
    </row>
    <row r="260" spans="1:12" s="2" customFormat="1" ht="102" hidden="1" customHeight="1" x14ac:dyDescent="0.25">
      <c r="A260" s="18"/>
      <c r="B260" s="8" t="s">
        <v>73</v>
      </c>
      <c r="C260" s="8" t="s">
        <v>288</v>
      </c>
      <c r="D260" s="9" t="s">
        <v>289</v>
      </c>
      <c r="E260" s="12">
        <v>3245915000</v>
      </c>
      <c r="F260" s="10"/>
      <c r="G260" s="10">
        <v>3245915000</v>
      </c>
      <c r="H260" s="10">
        <v>0</v>
      </c>
      <c r="I260" s="10">
        <f t="shared" si="28"/>
        <v>0</v>
      </c>
      <c r="J260" s="10">
        <f t="shared" si="29"/>
        <v>0</v>
      </c>
      <c r="K260" s="21">
        <f t="shared" si="30"/>
        <v>0</v>
      </c>
      <c r="L260" s="21">
        <f t="shared" si="31"/>
        <v>0</v>
      </c>
    </row>
    <row r="261" spans="1:12" s="2" customFormat="1" ht="90.75" hidden="1" customHeight="1" x14ac:dyDescent="0.25">
      <c r="A261" s="18"/>
      <c r="B261" s="8" t="s">
        <v>3</v>
      </c>
      <c r="C261" s="8" t="s">
        <v>290</v>
      </c>
      <c r="D261" s="9" t="s">
        <v>291</v>
      </c>
      <c r="E261" s="12">
        <v>191611000</v>
      </c>
      <c r="F261" s="10"/>
      <c r="G261" s="10">
        <v>191611000</v>
      </c>
      <c r="H261" s="10">
        <v>0</v>
      </c>
      <c r="I261" s="10">
        <f t="shared" si="28"/>
        <v>0</v>
      </c>
      <c r="J261" s="10">
        <f t="shared" si="29"/>
        <v>0</v>
      </c>
      <c r="K261" s="21">
        <f t="shared" si="30"/>
        <v>0</v>
      </c>
      <c r="L261" s="21">
        <f t="shared" si="31"/>
        <v>0</v>
      </c>
    </row>
    <row r="262" spans="1:12" s="2" customFormat="1" ht="90.75" hidden="1" customHeight="1" x14ac:dyDescent="0.25">
      <c r="A262" s="18"/>
      <c r="B262" s="8" t="s">
        <v>73</v>
      </c>
      <c r="C262" s="8" t="s">
        <v>290</v>
      </c>
      <c r="D262" s="9" t="s">
        <v>291</v>
      </c>
      <c r="E262" s="12">
        <v>191611000</v>
      </c>
      <c r="F262" s="10"/>
      <c r="G262" s="10">
        <v>191611000</v>
      </c>
      <c r="H262" s="10">
        <v>0</v>
      </c>
      <c r="I262" s="10">
        <f t="shared" si="28"/>
        <v>0</v>
      </c>
      <c r="J262" s="10">
        <f t="shared" si="29"/>
        <v>0</v>
      </c>
      <c r="K262" s="21">
        <f t="shared" si="30"/>
        <v>0</v>
      </c>
      <c r="L262" s="21">
        <f t="shared" si="31"/>
        <v>0</v>
      </c>
    </row>
    <row r="263" spans="1:12" s="2" customFormat="1" ht="57" hidden="1" customHeight="1" x14ac:dyDescent="0.25">
      <c r="A263" s="18"/>
      <c r="B263" s="8" t="s">
        <v>3</v>
      </c>
      <c r="C263" s="8" t="s">
        <v>292</v>
      </c>
      <c r="D263" s="9" t="s">
        <v>293</v>
      </c>
      <c r="E263" s="12">
        <v>105426000</v>
      </c>
      <c r="F263" s="10"/>
      <c r="G263" s="10">
        <v>105426000</v>
      </c>
      <c r="H263" s="10">
        <v>0</v>
      </c>
      <c r="I263" s="10">
        <f t="shared" si="28"/>
        <v>0</v>
      </c>
      <c r="J263" s="10">
        <f t="shared" si="29"/>
        <v>0</v>
      </c>
      <c r="K263" s="21">
        <f t="shared" si="30"/>
        <v>0</v>
      </c>
      <c r="L263" s="21">
        <f t="shared" si="31"/>
        <v>0</v>
      </c>
    </row>
    <row r="264" spans="1:12" s="2" customFormat="1" ht="57" hidden="1" customHeight="1" x14ac:dyDescent="0.25">
      <c r="A264" s="18"/>
      <c r="B264" s="8" t="s">
        <v>73</v>
      </c>
      <c r="C264" s="8" t="s">
        <v>292</v>
      </c>
      <c r="D264" s="9" t="s">
        <v>293</v>
      </c>
      <c r="E264" s="12">
        <v>105426000</v>
      </c>
      <c r="F264" s="10"/>
      <c r="G264" s="10">
        <v>105426000</v>
      </c>
      <c r="H264" s="10">
        <v>0</v>
      </c>
      <c r="I264" s="10">
        <f t="shared" si="28"/>
        <v>0</v>
      </c>
      <c r="J264" s="10">
        <f t="shared" si="29"/>
        <v>0</v>
      </c>
      <c r="K264" s="21">
        <f t="shared" si="30"/>
        <v>0</v>
      </c>
      <c r="L264" s="21">
        <f t="shared" si="31"/>
        <v>0</v>
      </c>
    </row>
    <row r="265" spans="1:12" s="2" customFormat="1" ht="79.5" hidden="1" customHeight="1" x14ac:dyDescent="0.25">
      <c r="A265" s="18"/>
      <c r="B265" s="8" t="s">
        <v>3</v>
      </c>
      <c r="C265" s="8" t="s">
        <v>294</v>
      </c>
      <c r="D265" s="9" t="s">
        <v>295</v>
      </c>
      <c r="E265" s="12">
        <v>1883026000</v>
      </c>
      <c r="F265" s="10"/>
      <c r="G265" s="10">
        <v>1883026000</v>
      </c>
      <c r="H265" s="10">
        <v>0</v>
      </c>
      <c r="I265" s="10">
        <f t="shared" si="28"/>
        <v>0</v>
      </c>
      <c r="J265" s="10">
        <f t="shared" si="29"/>
        <v>0</v>
      </c>
      <c r="K265" s="21">
        <f t="shared" si="30"/>
        <v>0</v>
      </c>
      <c r="L265" s="21">
        <f t="shared" si="31"/>
        <v>0</v>
      </c>
    </row>
    <row r="266" spans="1:12" s="2" customFormat="1" ht="79.5" hidden="1" customHeight="1" x14ac:dyDescent="0.25">
      <c r="A266" s="18"/>
      <c r="B266" s="8" t="s">
        <v>73</v>
      </c>
      <c r="C266" s="8" t="s">
        <v>294</v>
      </c>
      <c r="D266" s="9" t="s">
        <v>295</v>
      </c>
      <c r="E266" s="12">
        <v>1883026000</v>
      </c>
      <c r="F266" s="10"/>
      <c r="G266" s="10">
        <v>1883026000</v>
      </c>
      <c r="H266" s="10">
        <v>0</v>
      </c>
      <c r="I266" s="10">
        <f t="shared" ref="I266:I284" si="32">G266-E266</f>
        <v>0</v>
      </c>
      <c r="J266" s="10">
        <f t="shared" ref="J266:J284" si="33">H266-F266</f>
        <v>0</v>
      </c>
      <c r="K266" s="21">
        <f t="shared" ref="K266:K284" si="34">F266/E266*100</f>
        <v>0</v>
      </c>
      <c r="L266" s="21">
        <f t="shared" ref="L266:L284" si="35">H266/G266*100</f>
        <v>0</v>
      </c>
    </row>
    <row r="267" spans="1:12" s="2" customFormat="1" ht="17.25" customHeight="1" x14ac:dyDescent="0.25">
      <c r="A267" s="18"/>
      <c r="B267" s="8" t="s">
        <v>3</v>
      </c>
      <c r="C267" s="8" t="s">
        <v>296</v>
      </c>
      <c r="D267" s="9" t="s">
        <v>297</v>
      </c>
      <c r="E267" s="12">
        <v>984085</v>
      </c>
      <c r="F267" s="10">
        <v>982939</v>
      </c>
      <c r="G267" s="10">
        <v>1500</v>
      </c>
      <c r="H267" s="10"/>
      <c r="I267" s="10">
        <f t="shared" si="32"/>
        <v>-982585</v>
      </c>
      <c r="J267" s="10">
        <f t="shared" si="33"/>
        <v>-982939</v>
      </c>
      <c r="K267" s="21">
        <f t="shared" si="34"/>
        <v>99.883546644852828</v>
      </c>
      <c r="L267" s="21">
        <f t="shared" si="35"/>
        <v>0</v>
      </c>
    </row>
    <row r="268" spans="1:12" ht="15" hidden="1" customHeight="1" x14ac:dyDescent="0.25">
      <c r="A268" s="18"/>
      <c r="B268" s="8" t="s">
        <v>3</v>
      </c>
      <c r="C268" s="8" t="s">
        <v>298</v>
      </c>
      <c r="D268" s="9" t="s">
        <v>299</v>
      </c>
      <c r="E268" s="12">
        <v>1500000</v>
      </c>
      <c r="F268" s="10"/>
      <c r="G268" s="10">
        <v>1500000</v>
      </c>
      <c r="H268" s="10">
        <v>0</v>
      </c>
      <c r="I268" s="10">
        <f t="shared" si="32"/>
        <v>0</v>
      </c>
      <c r="J268" s="10">
        <f t="shared" si="33"/>
        <v>0</v>
      </c>
      <c r="K268" s="21">
        <f t="shared" si="34"/>
        <v>0</v>
      </c>
      <c r="L268" s="21">
        <f t="shared" si="35"/>
        <v>0</v>
      </c>
    </row>
    <row r="269" spans="1:12" ht="15" hidden="1" customHeight="1" x14ac:dyDescent="0.25">
      <c r="A269" s="18"/>
      <c r="B269" s="8" t="s">
        <v>3</v>
      </c>
      <c r="C269" s="8" t="s">
        <v>300</v>
      </c>
      <c r="D269" s="9" t="s">
        <v>301</v>
      </c>
      <c r="E269" s="12">
        <v>1500000</v>
      </c>
      <c r="F269" s="10"/>
      <c r="G269" s="10">
        <v>1500000</v>
      </c>
      <c r="H269" s="10">
        <v>0</v>
      </c>
      <c r="I269" s="10">
        <f t="shared" si="32"/>
        <v>0</v>
      </c>
      <c r="J269" s="10">
        <f t="shared" si="33"/>
        <v>0</v>
      </c>
      <c r="K269" s="21">
        <f t="shared" si="34"/>
        <v>0</v>
      </c>
      <c r="L269" s="21">
        <f t="shared" si="35"/>
        <v>0</v>
      </c>
    </row>
    <row r="270" spans="1:12" ht="34.5" hidden="1" customHeight="1" x14ac:dyDescent="0.25">
      <c r="A270" s="18"/>
      <c r="B270" s="8" t="s">
        <v>3</v>
      </c>
      <c r="C270" s="8" t="s">
        <v>302</v>
      </c>
      <c r="D270" s="9" t="s">
        <v>303</v>
      </c>
      <c r="E270" s="12">
        <v>1500000</v>
      </c>
      <c r="F270" s="10"/>
      <c r="G270" s="10">
        <v>1500000</v>
      </c>
      <c r="H270" s="10">
        <v>0</v>
      </c>
      <c r="I270" s="10">
        <f t="shared" si="32"/>
        <v>0</v>
      </c>
      <c r="J270" s="10">
        <f t="shared" si="33"/>
        <v>0</v>
      </c>
      <c r="K270" s="21">
        <f t="shared" si="34"/>
        <v>0</v>
      </c>
      <c r="L270" s="21">
        <f t="shared" si="35"/>
        <v>0</v>
      </c>
    </row>
    <row r="271" spans="1:12" ht="34.5" hidden="1" customHeight="1" x14ac:dyDescent="0.25">
      <c r="A271" s="18"/>
      <c r="B271" s="8" t="s">
        <v>73</v>
      </c>
      <c r="C271" s="8" t="s">
        <v>302</v>
      </c>
      <c r="D271" s="9" t="s">
        <v>303</v>
      </c>
      <c r="E271" s="12">
        <v>1500000</v>
      </c>
      <c r="F271" s="10"/>
      <c r="G271" s="10">
        <v>1500000</v>
      </c>
      <c r="H271" s="10">
        <v>0</v>
      </c>
      <c r="I271" s="10">
        <f t="shared" si="32"/>
        <v>0</v>
      </c>
      <c r="J271" s="10">
        <f t="shared" si="33"/>
        <v>0</v>
      </c>
      <c r="K271" s="21">
        <f t="shared" si="34"/>
        <v>0</v>
      </c>
      <c r="L271" s="21">
        <f t="shared" si="35"/>
        <v>0</v>
      </c>
    </row>
    <row r="272" spans="1:12" ht="15" customHeight="1" x14ac:dyDescent="0.25">
      <c r="A272" s="18"/>
      <c r="B272" s="6" t="s">
        <v>3</v>
      </c>
      <c r="C272" s="6" t="s">
        <v>373</v>
      </c>
      <c r="D272" s="7" t="s">
        <v>374</v>
      </c>
      <c r="E272" s="12">
        <v>204948</v>
      </c>
      <c r="F272" s="10">
        <v>140000</v>
      </c>
      <c r="G272" s="10"/>
      <c r="H272" s="10"/>
      <c r="I272" s="10">
        <f t="shared" si="32"/>
        <v>-204948</v>
      </c>
      <c r="J272" s="10">
        <f t="shared" si="33"/>
        <v>-140000</v>
      </c>
      <c r="K272" s="21">
        <f t="shared" si="34"/>
        <v>68.310010344087274</v>
      </c>
      <c r="L272" s="21"/>
    </row>
    <row r="273" spans="1:12" ht="36" customHeight="1" x14ac:dyDescent="0.25">
      <c r="A273" s="18"/>
      <c r="B273" s="6" t="s">
        <v>3</v>
      </c>
      <c r="C273" s="6" t="s">
        <v>315</v>
      </c>
      <c r="D273" s="7" t="s">
        <v>316</v>
      </c>
      <c r="E273" s="12">
        <v>21188</v>
      </c>
      <c r="F273" s="10">
        <v>40125</v>
      </c>
      <c r="G273" s="10"/>
      <c r="H273" s="10">
        <v>26363</v>
      </c>
      <c r="I273" s="10">
        <f t="shared" si="32"/>
        <v>-21188</v>
      </c>
      <c r="J273" s="10">
        <f t="shared" si="33"/>
        <v>-13762</v>
      </c>
      <c r="K273" s="21">
        <f t="shared" si="34"/>
        <v>189.37606192184256</v>
      </c>
      <c r="L273" s="21"/>
    </row>
    <row r="274" spans="1:12" ht="38.25" customHeight="1" x14ac:dyDescent="0.25">
      <c r="A274" s="18"/>
      <c r="B274" s="6" t="s">
        <v>3</v>
      </c>
      <c r="C274" s="6" t="s">
        <v>304</v>
      </c>
      <c r="D274" s="7" t="s">
        <v>305</v>
      </c>
      <c r="E274" s="12">
        <v>-65701</v>
      </c>
      <c r="F274" s="10">
        <v>-66663</v>
      </c>
      <c r="G274" s="10">
        <v>-18979</v>
      </c>
      <c r="H274" s="10">
        <v>-18624</v>
      </c>
      <c r="I274" s="10">
        <f t="shared" si="32"/>
        <v>46722</v>
      </c>
      <c r="J274" s="10">
        <f t="shared" si="33"/>
        <v>48039</v>
      </c>
      <c r="K274" s="21">
        <f t="shared" si="34"/>
        <v>101.46420906835512</v>
      </c>
      <c r="L274" s="21">
        <f t="shared" si="35"/>
        <v>98.129511565414404</v>
      </c>
    </row>
    <row r="275" spans="1:12" ht="23.25" hidden="1" customHeight="1" x14ac:dyDescent="0.25">
      <c r="A275" s="18"/>
      <c r="B275" s="6" t="s">
        <v>3</v>
      </c>
      <c r="C275" s="6" t="s">
        <v>306</v>
      </c>
      <c r="D275" s="7" t="s">
        <v>307</v>
      </c>
      <c r="E275" s="12">
        <v>-18978903</v>
      </c>
      <c r="F275" s="10"/>
      <c r="G275" s="10">
        <v>-18978903</v>
      </c>
      <c r="H275" s="10">
        <v>-18978903</v>
      </c>
      <c r="I275" s="10">
        <f t="shared" si="32"/>
        <v>0</v>
      </c>
      <c r="J275" s="10">
        <f t="shared" si="33"/>
        <v>-18978903</v>
      </c>
      <c r="K275" s="21">
        <f t="shared" si="34"/>
        <v>0</v>
      </c>
      <c r="L275" s="21">
        <f t="shared" si="35"/>
        <v>100</v>
      </c>
    </row>
    <row r="276" spans="1:12" ht="34.5" hidden="1" customHeight="1" thickBot="1" x14ac:dyDescent="0.3">
      <c r="A276" s="18"/>
      <c r="B276" s="8" t="s">
        <v>3</v>
      </c>
      <c r="C276" s="8" t="s">
        <v>308</v>
      </c>
      <c r="D276" s="9" t="s">
        <v>309</v>
      </c>
      <c r="E276" s="12">
        <v>-476373.56</v>
      </c>
      <c r="F276" s="10"/>
      <c r="G276" s="10">
        <v>-476373.56</v>
      </c>
      <c r="H276" s="10">
        <v>-476373.56</v>
      </c>
      <c r="I276" s="10">
        <f t="shared" si="32"/>
        <v>0</v>
      </c>
      <c r="J276" s="10">
        <f t="shared" si="33"/>
        <v>-476373.56</v>
      </c>
      <c r="K276" s="21">
        <f t="shared" si="34"/>
        <v>0</v>
      </c>
      <c r="L276" s="21">
        <f t="shared" si="35"/>
        <v>100</v>
      </c>
    </row>
    <row r="277" spans="1:12" ht="34.5" hidden="1" customHeight="1" thickBot="1" x14ac:dyDescent="0.3">
      <c r="A277" s="18"/>
      <c r="B277" s="8" t="s">
        <v>188</v>
      </c>
      <c r="C277" s="8" t="s">
        <v>308</v>
      </c>
      <c r="D277" s="9" t="s">
        <v>309</v>
      </c>
      <c r="E277" s="12">
        <v>-280001</v>
      </c>
      <c r="F277" s="10"/>
      <c r="G277" s="10">
        <v>-280001</v>
      </c>
      <c r="H277" s="10">
        <v>-280001</v>
      </c>
      <c r="I277" s="10">
        <f t="shared" si="32"/>
        <v>0</v>
      </c>
      <c r="J277" s="10">
        <f t="shared" si="33"/>
        <v>-280001</v>
      </c>
      <c r="K277" s="21">
        <f t="shared" si="34"/>
        <v>0</v>
      </c>
      <c r="L277" s="21">
        <f t="shared" si="35"/>
        <v>100</v>
      </c>
    </row>
    <row r="278" spans="1:12" ht="34.5" hidden="1" customHeight="1" thickBot="1" x14ac:dyDescent="0.3">
      <c r="A278" s="18"/>
      <c r="B278" s="8" t="s">
        <v>73</v>
      </c>
      <c r="C278" s="8" t="s">
        <v>308</v>
      </c>
      <c r="D278" s="9" t="s">
        <v>309</v>
      </c>
      <c r="E278" s="12">
        <v>-196372.56</v>
      </c>
      <c r="F278" s="10"/>
      <c r="G278" s="10">
        <v>-196372.56</v>
      </c>
      <c r="H278" s="10">
        <v>-196372.56</v>
      </c>
      <c r="I278" s="10">
        <f t="shared" si="32"/>
        <v>0</v>
      </c>
      <c r="J278" s="10">
        <f t="shared" si="33"/>
        <v>-196372.56</v>
      </c>
      <c r="K278" s="21">
        <f t="shared" si="34"/>
        <v>0</v>
      </c>
      <c r="L278" s="21">
        <f t="shared" si="35"/>
        <v>100</v>
      </c>
    </row>
    <row r="279" spans="1:12" ht="23.25" hidden="1" customHeight="1" thickBot="1" x14ac:dyDescent="0.3">
      <c r="A279" s="18"/>
      <c r="B279" s="8" t="s">
        <v>3</v>
      </c>
      <c r="C279" s="8" t="s">
        <v>310</v>
      </c>
      <c r="D279" s="9" t="s">
        <v>311</v>
      </c>
      <c r="E279" s="12">
        <v>-18502529.440000001</v>
      </c>
      <c r="F279" s="10"/>
      <c r="G279" s="10">
        <v>-18502529.440000001</v>
      </c>
      <c r="H279" s="10">
        <v>-18502529.440000001</v>
      </c>
      <c r="I279" s="10">
        <f t="shared" si="32"/>
        <v>0</v>
      </c>
      <c r="J279" s="10">
        <f t="shared" si="33"/>
        <v>-18502529.440000001</v>
      </c>
      <c r="K279" s="21">
        <f t="shared" si="34"/>
        <v>0</v>
      </c>
      <c r="L279" s="21">
        <f t="shared" si="35"/>
        <v>100</v>
      </c>
    </row>
    <row r="280" spans="1:12" ht="23.25" hidden="1" customHeight="1" thickBot="1" x14ac:dyDescent="0.3">
      <c r="A280" s="18"/>
      <c r="B280" s="8" t="s">
        <v>148</v>
      </c>
      <c r="C280" s="8" t="s">
        <v>310</v>
      </c>
      <c r="D280" s="9" t="s">
        <v>311</v>
      </c>
      <c r="E280" s="12">
        <v>-826068.45</v>
      </c>
      <c r="F280" s="10"/>
      <c r="G280" s="10">
        <v>-826068.45</v>
      </c>
      <c r="H280" s="10">
        <v>-826068.45</v>
      </c>
      <c r="I280" s="10">
        <f t="shared" si="32"/>
        <v>0</v>
      </c>
      <c r="J280" s="10">
        <f t="shared" si="33"/>
        <v>-826068.45</v>
      </c>
      <c r="K280" s="21">
        <f t="shared" si="34"/>
        <v>0</v>
      </c>
      <c r="L280" s="21">
        <f t="shared" si="35"/>
        <v>100</v>
      </c>
    </row>
    <row r="281" spans="1:12" ht="23.25" hidden="1" customHeight="1" thickBot="1" x14ac:dyDescent="0.3">
      <c r="A281" s="18"/>
      <c r="B281" s="8" t="s">
        <v>188</v>
      </c>
      <c r="C281" s="8" t="s">
        <v>310</v>
      </c>
      <c r="D281" s="9" t="s">
        <v>311</v>
      </c>
      <c r="E281" s="12">
        <v>-257543.28</v>
      </c>
      <c r="F281" s="10"/>
      <c r="G281" s="10">
        <v>-257543.28</v>
      </c>
      <c r="H281" s="10">
        <v>-257543.28</v>
      </c>
      <c r="I281" s="10">
        <f t="shared" si="32"/>
        <v>0</v>
      </c>
      <c r="J281" s="10">
        <f t="shared" si="33"/>
        <v>-257543.28</v>
      </c>
      <c r="K281" s="21">
        <f t="shared" si="34"/>
        <v>0</v>
      </c>
      <c r="L281" s="21">
        <f t="shared" si="35"/>
        <v>100</v>
      </c>
    </row>
    <row r="282" spans="1:12" ht="23.25" hidden="1" customHeight="1" thickBot="1" x14ac:dyDescent="0.3">
      <c r="A282" s="18"/>
      <c r="B282" s="8" t="s">
        <v>73</v>
      </c>
      <c r="C282" s="8" t="s">
        <v>310</v>
      </c>
      <c r="D282" s="9" t="s">
        <v>311</v>
      </c>
      <c r="E282" s="12">
        <v>-11744000.02</v>
      </c>
      <c r="F282" s="10"/>
      <c r="G282" s="10">
        <v>-11744000.02</v>
      </c>
      <c r="H282" s="10">
        <v>-11744000.02</v>
      </c>
      <c r="I282" s="10">
        <f t="shared" si="32"/>
        <v>0</v>
      </c>
      <c r="J282" s="10">
        <f t="shared" si="33"/>
        <v>-11744000.02</v>
      </c>
      <c r="K282" s="21">
        <f t="shared" si="34"/>
        <v>0</v>
      </c>
      <c r="L282" s="21">
        <f t="shared" si="35"/>
        <v>100</v>
      </c>
    </row>
    <row r="283" spans="1:12" ht="23.25" hidden="1" customHeight="1" thickBot="1" x14ac:dyDescent="0.3">
      <c r="A283" s="18"/>
      <c r="B283" s="8" t="s">
        <v>39</v>
      </c>
      <c r="C283" s="8" t="s">
        <v>310</v>
      </c>
      <c r="D283" s="9" t="s">
        <v>311</v>
      </c>
      <c r="E283" s="12">
        <v>-5674917.6900000004</v>
      </c>
      <c r="F283" s="10"/>
      <c r="G283" s="10">
        <v>-5674917.6900000004</v>
      </c>
      <c r="H283" s="10">
        <v>-5674917.6900000004</v>
      </c>
      <c r="I283" s="10">
        <f t="shared" si="32"/>
        <v>0</v>
      </c>
      <c r="J283" s="10">
        <f t="shared" si="33"/>
        <v>-5674917.6900000004</v>
      </c>
      <c r="K283" s="21">
        <f t="shared" si="34"/>
        <v>0</v>
      </c>
      <c r="L283" s="21">
        <f t="shared" si="35"/>
        <v>100</v>
      </c>
    </row>
    <row r="284" spans="1:12" ht="18.75" customHeight="1" x14ac:dyDescent="0.25">
      <c r="A284" s="18"/>
      <c r="B284" s="23" t="s">
        <v>312</v>
      </c>
      <c r="C284" s="23"/>
      <c r="D284" s="23"/>
      <c r="E284" s="12">
        <f>E133+E9</f>
        <v>20534536</v>
      </c>
      <c r="F284" s="10">
        <f>F133+F9</f>
        <v>4898448</v>
      </c>
      <c r="G284" s="10">
        <f>G133+G9</f>
        <v>19667930</v>
      </c>
      <c r="H284" s="10">
        <f>H133+H9</f>
        <v>4060651</v>
      </c>
      <c r="I284" s="10">
        <f t="shared" si="32"/>
        <v>-866606</v>
      </c>
      <c r="J284" s="10">
        <f t="shared" si="33"/>
        <v>-837797</v>
      </c>
      <c r="K284" s="21">
        <f t="shared" si="34"/>
        <v>23.854680719350075</v>
      </c>
      <c r="L284" s="21">
        <f t="shared" si="35"/>
        <v>20.646051719728511</v>
      </c>
    </row>
    <row r="285" spans="1:12" x14ac:dyDescent="0.25">
      <c r="B285" s="1"/>
      <c r="C285" s="1"/>
      <c r="D285" s="1"/>
      <c r="E285" s="13"/>
      <c r="F285" s="1"/>
      <c r="G285" s="1"/>
      <c r="H285" s="1"/>
    </row>
  </sheetData>
  <mergeCells count="16">
    <mergeCell ref="A1:H1"/>
    <mergeCell ref="A2:H2"/>
    <mergeCell ref="A3:H3"/>
    <mergeCell ref="A4:H4"/>
    <mergeCell ref="G6:G7"/>
    <mergeCell ref="H6:H7"/>
    <mergeCell ref="B6:B7"/>
    <mergeCell ref="C6:C7"/>
    <mergeCell ref="D6:D7"/>
    <mergeCell ref="F6:F7"/>
    <mergeCell ref="I6:I7"/>
    <mergeCell ref="J6:J7"/>
    <mergeCell ref="K6:K7"/>
    <mergeCell ref="L6:L7"/>
    <mergeCell ref="B284:D284"/>
    <mergeCell ref="E6:E7"/>
  </mergeCells>
  <pageMargins left="0.43307086614173229" right="0.31496062992125984" top="0.55118110236220474" bottom="0.47244094488188981" header="0.23622047244094491" footer="0.23622047244094491"/>
  <pageSetup paperSize="8" scale="88" fitToHeight="0" orientation="portrait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Одиночкин Сергей Станиславович</cp:lastModifiedBy>
  <cp:lastPrinted>2020-07-14T06:08:12Z</cp:lastPrinted>
  <dcterms:created xsi:type="dcterms:W3CDTF">2020-02-03T14:24:54Z</dcterms:created>
  <dcterms:modified xsi:type="dcterms:W3CDTF">2020-07-20T13:28:49Z</dcterms:modified>
</cp:coreProperties>
</file>