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Исполнение" sheetId="1" r:id="rId1"/>
  </sheets>
  <calcPr calcId="144525"/>
</workbook>
</file>

<file path=xl/calcChain.xml><?xml version="1.0" encoding="utf-8"?>
<calcChain xmlns="http://schemas.openxmlformats.org/spreadsheetml/2006/main">
  <c r="L34" i="1" l="1"/>
  <c r="L90" i="1"/>
  <c r="L83" i="1" l="1"/>
  <c r="L81" i="1" s="1"/>
  <c r="K83" i="1"/>
  <c r="K81" i="1" s="1"/>
  <c r="L72" i="1"/>
  <c r="K72" i="1"/>
  <c r="L37" i="1"/>
  <c r="L36" i="1" s="1"/>
  <c r="L89" i="1"/>
  <c r="K90" i="1"/>
  <c r="K89" i="1" s="1"/>
  <c r="L78" i="1"/>
  <c r="K78" i="1"/>
  <c r="L75" i="1"/>
  <c r="K75" i="1"/>
  <c r="L52" i="1"/>
  <c r="K52" i="1"/>
  <c r="L47" i="1"/>
  <c r="K47" i="1"/>
  <c r="L45" i="1"/>
  <c r="K45" i="1"/>
  <c r="L42" i="1"/>
  <c r="K42" i="1"/>
  <c r="K37" i="1"/>
  <c r="K36" i="1" s="1"/>
  <c r="K34" i="1"/>
  <c r="L31" i="1"/>
  <c r="K31" i="1"/>
  <c r="L28" i="1"/>
  <c r="L26" i="1" s="1"/>
  <c r="K28" i="1"/>
  <c r="K26" i="1" s="1"/>
  <c r="L21" i="1"/>
  <c r="K21" i="1"/>
  <c r="L16" i="1"/>
  <c r="K16" i="1"/>
  <c r="L11" i="1"/>
  <c r="L10" i="1" s="1"/>
  <c r="K11" i="1"/>
  <c r="K10" i="1" s="1"/>
  <c r="L64" i="1"/>
  <c r="L58" i="1"/>
  <c r="K58" i="1"/>
  <c r="K57" i="1" s="1"/>
  <c r="K64" i="1"/>
  <c r="N65" i="1"/>
  <c r="N66" i="1"/>
  <c r="N67" i="1"/>
  <c r="L70" i="1" l="1"/>
  <c r="K70" i="1"/>
  <c r="L57" i="1"/>
  <c r="L9" i="1" s="1"/>
  <c r="L97" i="1" s="1"/>
  <c r="K9" i="1"/>
  <c r="K97" i="1" s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1" i="1"/>
  <c r="N80" i="1"/>
  <c r="N79" i="1"/>
  <c r="N78" i="1"/>
  <c r="N77" i="1"/>
  <c r="N76" i="1"/>
  <c r="N75" i="1"/>
  <c r="N74" i="1"/>
  <c r="N73" i="1"/>
  <c r="N72" i="1"/>
  <c r="N71" i="1"/>
  <c r="N69" i="1"/>
  <c r="N68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2" i="1"/>
  <c r="N11" i="1"/>
  <c r="N10" i="1"/>
  <c r="N70" i="1" l="1"/>
  <c r="N9" i="1"/>
  <c r="N97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" i="1"/>
</calcChain>
</file>

<file path=xl/sharedStrings.xml><?xml version="1.0" encoding="utf-8"?>
<sst xmlns="http://schemas.openxmlformats.org/spreadsheetml/2006/main" count="275" uniqueCount="188">
  <si>
    <t>Код главы</t>
  </si>
  <si>
    <t>Код дохода</t>
  </si>
  <si>
    <t>Наименование показателя</t>
  </si>
  <si>
    <t>000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</si>
  <si>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</si>
  <si>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</si>
  <si>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</si>
  <si>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</si>
  <si>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</si>
  <si>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</si>
  <si>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</si>
  <si>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</si>
  <si>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1 01 02 020 01 0000 110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</si>
  <si>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</si>
  <si>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1 01 02 030 01 0000 110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</si>
  <si>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</si>
  <si>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1 01 02 050 01 0000 110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</si>
  <si>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</si>
  <si>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1 03 00 000 00 0000 000</t>
  </si>
  <si>
    <t>НАЛОГИ НА ТОВАРЫ (РАБОТЫ, УСЛУГИ), РЕАЛИЗУЕМЫЕ НА ТЕРРИТОРИИ РОССИЙСКОЙ ФЕДЕРАЦИИ</t>
  </si>
  <si>
    <t>1 03 02 231 01 0000 110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</si>
  <si>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</si>
  <si>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</si>
  <si>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</si>
  <si>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</si>
  <si>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</si>
  <si>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</si>
  <si>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</si>
  <si>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</si>
  <si>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</si>
  <si>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</si>
  <si>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</si>
  <si>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1 05 02 000 02 0000 110</t>
  </si>
  <si>
    <t>Единый налог на вмененный доход для отдельных видов деятельности</t>
  </si>
  <si>
    <t>1 05 03 000 01 0000 110</t>
  </si>
  <si>
    <t>Единый сельскохозяйственный налог</t>
  </si>
  <si>
    <t>1 05 04 000 02 0000 110</t>
  </si>
  <si>
    <t>Налог, взимаемый в связи с применением патентной системы налогообложения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</si>
  <si>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</si>
  <si>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</si>
  <si>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</si>
  <si>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</si>
  <si>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1 06 06 000 00 0000 110</t>
  </si>
  <si>
    <t>Земельный налог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</si>
  <si>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</si>
  <si>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</si>
  <si>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</si>
  <si>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</si>
  <si>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</si>
  <si>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</si>
  <si>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</si>
  <si>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</si>
  <si>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</si>
  <si>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</si>
  <si>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1 09 00 000 00 0000 000</t>
  </si>
  <si>
    <t>ЗАДОЛЖЕННОСТЬ И ПЕРЕРАСЧЕТЫ ПО ОТМЕНЕННЫМ НАЛОГАМ, СБОРАМ И ИНЫМ ОБЯЗАТЕЛЬНЫМ ПЛАТЕЖАМ</t>
  </si>
  <si>
    <t>1 09 04 052 04 0000 110</t>
  </si>
  <si>
    <t>Земельный налог (по обязательствам, возникшим до 1 января 2006 года), мобилизуемый на территориях городских округов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</si>
  <si>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</si>
  <si>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</si>
  <si>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</si>
  <si>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</si>
  <si>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</si>
  <si>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</si>
  <si>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1 11 05 024 04 0000 120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</si>
  <si>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</si>
  <si>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1 11 05 034 04 0000 120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</si>
  <si>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</si>
  <si>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1 11 05 074 04 0000 120</t>
  </si>
  <si>
    <t>Доходы от сдачи в аренду имущества, составляющего казну городских округов (за исключением земельных участков)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</si>
  <si>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</si>
  <si>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</si>
  <si>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1 11 05 312 04 0000 120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</si>
  <si>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</si>
  <si>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1 11 05 324 04 0000 120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</si>
  <si>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</si>
  <si>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1 11 07 000 00 0000 120</t>
  </si>
  <si>
    <t>Платежи от государственных и муниципальных унитарных предприятий</t>
  </si>
  <si>
    <t>1 11 07 014 04 0000 120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</si>
  <si>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</si>
  <si>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</si>
  <si>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</si>
  <si>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1 11 09 044 04 0001 120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</si>
  <si>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коммерческого найма жилого помещения муниципального жилого фонда)</t>
  </si>
  <si>
    <t>1 11 09 044 04 0002 120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</si>
  <si>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социального найма жилого помещения муниципального жилого фонда)</t>
  </si>
  <si>
    <t>1 11 09 044 04 0003 120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</si>
  <si>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установку и эксплуатацию рекламной конструкции)</t>
  </si>
  <si>
    <t>1 11 09 044 04 0005 120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</si>
  <si>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размещение объектов на землях или земельных участках, находящихся в собственности городских округов, без предоставления земельных участков и установления сервитутов, расположенных в границах городских округов)</t>
  </si>
  <si>
    <t>1 12 00 000 00 0000 000</t>
  </si>
  <si>
    <t>ПЛАТЕЖИ ПРИ ПОЛЬЗОВАНИИ ПРИРОДНЫМИ РЕСУРСАМИ</t>
  </si>
  <si>
    <t>1 12 01 010 01 6000 120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</si>
  <si>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</si>
  <si>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1 12 01 030 01 6000 120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</si>
  <si>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</si>
  <si>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1 12 01 041 01 6000 120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</si>
  <si>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</si>
  <si>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1 12 01 042 01 6000 120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</si>
  <si>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</si>
  <si>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</si>
  <si>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</si>
  <si>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</si>
  <si>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</si>
  <si>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1 13 01 530 04 0000 130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</si>
  <si>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</si>
  <si>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1 13 01 994 04 0000 130</t>
  </si>
  <si>
    <t>Прочие доходы от оказания платных услуг (работ) получателями средств бюджетов городских округов</t>
  </si>
  <si>
    <t>1 13 01 994 04 0001 130</t>
  </si>
  <si>
    <t>Прочие доходы от оказания платных услуг (работ) получателями средств бюджетов городских округов (платные услуги многофункционального центра предоставления государственных и муниципальных услуг)</t>
  </si>
  <si>
    <t>1 13 01 994 04 0002 130</t>
  </si>
  <si>
    <t>Прочие доходы от оказания платных услуг (работ) получателями средств бюджетов городских округов (на приобретение продуктов питания из средств платы, взимаемой с родителей за присмотр и уход за детьми, посещающими образовательные организации, реализующие образовательные программы дошкольного образования)</t>
  </si>
  <si>
    <t>1 13 01 994 04 0020 130</t>
  </si>
  <si>
    <t>Прочие доходы от оказания платных услуг (работ) получателями средств бюджетов городских округов (прочие доходы)</t>
  </si>
  <si>
    <t>1 13 02 000 00 0000 130</t>
  </si>
  <si>
    <t>Доходы от компенсации затрат государства</t>
  </si>
  <si>
    <t>1 13 02 064 04 0000 130</t>
  </si>
  <si>
    <t>Доходы, поступающие в порядке возмещения расходов, понесенных в связи с эксплуатацией имущества городских округов</t>
  </si>
  <si>
    <t>1 13 02 994 04 0001 130</t>
  </si>
  <si>
    <t>Прочие доходы от компенсации затрат бюджетов городских округов (дебиторская задолженность прошлых лет)</t>
  </si>
  <si>
    <t>1 13 02 994 04 0002 130</t>
  </si>
  <si>
    <t>Прочие доходы от компенсации затрат бюджетов городских округов (доходы от компенсации затрат многофункционального центра предоставления государственных и муниципальных услуг)</t>
  </si>
  <si>
    <t>1 13 02 994 04 0003 130</t>
  </si>
  <si>
    <t>Прочие доходы от компенсации затрат бюджетов городских округов (средства от возврата субсидий в связи с невыполнением муниципального задания по результатам проверок)</t>
  </si>
  <si>
    <t>1 13 02 994 04 0020 130</t>
  </si>
  <si>
    <t>Прочие доходы от компенсации затрат бюджетов городских округов (возврат субсидии прошлых лет на выполнение муниципального задания)</t>
  </si>
  <si>
    <t>1 14 00 000 00 0000 000</t>
  </si>
  <si>
    <t>ДОХОДЫ ОТ ПРОДАЖИ МАТЕРИАЛЬНЫХ И НЕМАТЕРИАЛЬНЫХ АКТИВОВ</t>
  </si>
  <si>
    <t>1 14 01 040 04 0000 410</t>
  </si>
  <si>
    <t>Доходы от продажи квартир, находящихся в собственности городских округов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</si>
  <si>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</si>
  <si>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</si>
  <si>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</si>
  <si>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</si>
  <si>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1 14 02 042 04 0000 440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</si>
  <si>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</si>
  <si>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</si>
  <si>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</si>
  <si>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</si>
  <si>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</si>
  <si>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1 14 06 024 04 0000 430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</si>
  <si>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</si>
  <si>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</si>
  <si>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</si>
  <si>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1 14 06 312 04 0000 430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</si>
  <si>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</si>
  <si>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1 16 00 000 00 0000 000</t>
  </si>
  <si>
    <t>ШТРАФЫ, САНКЦИИ, ВОЗМЕЩЕНИЕ УЩЕРБА</t>
  </si>
  <si>
    <t>1 17 00 000 00 0000 000</t>
  </si>
  <si>
    <t>ПРОЧИЕ НЕНАЛОГОВЫЕ ДОХОДЫ</t>
  </si>
  <si>
    <t>1 17 01 040 04 0000 180</t>
  </si>
  <si>
    <t>Невыясненные поступления, зачисляемые в бюджеты городских округов</t>
  </si>
  <si>
    <t>1 17 05 000 00 0000 180</t>
  </si>
  <si>
    <t>Прочие неналоговые доходы</t>
  </si>
  <si>
    <t>1 17 05 040 04 0001 180</t>
  </si>
  <si>
    <t>Прочие неналоговые доходы бюджетов городских округов (плата за вырубку зелёных насаждений)</t>
  </si>
  <si>
    <t>1 17 05 040 04 0002 180</t>
  </si>
  <si>
    <t>Прочие неналоговые доходы бюджетов городских округов (восстановление средств по результатам проверок (за исключением дебиторской задолженности прошлых лет))</t>
  </si>
  <si>
    <t>1 17 05 040 04 0004 180</t>
  </si>
  <si>
    <t>Прочие неналоговые доходы бюджетов городских округов (плата за размещение нестационарных торговых объектов)</t>
  </si>
  <si>
    <t>1 17 05 040 04 0005 180</t>
  </si>
  <si>
    <t>Прочие неналоговые доходы бюджетов городских округов (плата за размещение объектов на землях или земельных участках,  собственность на которые не разграничена, без предоставления земельных участков и установления сервитутов, расположенных в границах городских округов)</t>
  </si>
  <si>
    <t>1 17 05 040 04 0020 180</t>
  </si>
  <si>
    <t>Прочие неналоговые доходы бюджетов городских округов (прочие доходы)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</si>
  <si>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</si>
  <si>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</si>
  <si>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</si>
  <si>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</si>
  <si>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</si>
  <si>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</si>
  <si>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2 02 30 000 00 0000 150</t>
  </si>
  <si>
    <t>Субвенции бюджетам бюджетной системы Российской Федерации</t>
  </si>
  <si>
    <t>2 02 40 000 00 0000 150</t>
  </si>
  <si>
    <t>Иные межбюджетные трансферты</t>
  </si>
  <si>
    <t>2 07 00 000 00 0000 000</t>
  </si>
  <si>
    <t>ПРОЧИЕ БЕЗВОЗМЕЗДНЫЕ ПОСТУПЛЕНИЯ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</si>
  <si>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</si>
  <si>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</si>
  <si>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</si>
  <si>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</t>
  </si>
  <si>
    <t xml:space="preserve">ИТОГО  </t>
  </si>
  <si>
    <t>План на 2020 год</t>
  </si>
  <si>
    <t>7=6-4</t>
  </si>
  <si>
    <t>Отклонение исполнения от плана на 2020 год</t>
  </si>
  <si>
    <t>% исполнения от плана</t>
  </si>
  <si>
    <t>тыс. руб.</t>
  </si>
  <si>
    <t>ИСПОЛНЕНИЕ БЮДЖЕТА ОДИНЦОВСКОГО ГОРОДСКОГО ОКРУГА МОСКОВСКОЙ ОБЛАСТИ ПО ДОХОДАМ В РАЗРЕЗЕ ВИДОВ ДОХОДОВ ЗА 2020 ГОД</t>
  </si>
  <si>
    <t>Исполнено 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</si>
</sst>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0.5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NumberFormat="1" applyFont="1" applyBorder="1"/>
    <xf numFmtId="0" fontId="0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2" xfId="0" applyNumberFormat="1" applyFont="1" applyBorder="1"/>
    <xf numFmtId="4" fontId="4" fillId="0" borderId="2" xfId="0" applyNumberFormat="1" applyFont="1" applyBorder="1" applyAlignment="1">
      <alignment horizontal="right" vertical="center"/>
    </xf>
    <xf numFmtId="0" fontId="4" fillId="0" borderId="2" xfId="0" applyFont="1" applyBorder="1"/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abSelected="1" workbookViewId="0">
      <selection activeCell="K97" sqref="K97"/>
    </sheetView>
  </sheetViews>
  <sheetFormatPr defaultRowHeight="15" x14ac:dyDescent="0.25"/>
  <cols>
    <col min="1" max="1" width="0.42578125" customWidth="1"/>
    <col min="2" max="2" width="6.42578125" customWidth="1"/>
    <col min="3" max="4" width="9.140625" customWidth="1"/>
    <col min="5" max="11" width="10.7109375" customWidth="1"/>
    <col min="12" max="13" width="13.7109375" customWidth="1"/>
    <col min="14" max="14" width="10.85546875" customWidth="1"/>
  </cols>
  <sheetData>
    <row r="1" spans="1:14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33.75" customHeight="1" x14ac:dyDescent="0.25">
      <c r="B3" s="3" t="s">
        <v>186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25">
      <c r="A5" s="1"/>
      <c r="B5" s="5"/>
      <c r="C5" s="5"/>
      <c r="D5" s="5"/>
      <c r="E5" s="5"/>
      <c r="F5" s="5"/>
      <c r="G5" s="5"/>
      <c r="H5" s="5"/>
      <c r="I5" s="5"/>
      <c r="J5" s="5"/>
      <c r="K5" s="6"/>
      <c r="L5" s="7"/>
      <c r="M5" s="7"/>
      <c r="N5" s="7" t="s">
        <v>185</v>
      </c>
    </row>
    <row r="6" spans="1:14" ht="15" customHeight="1" x14ac:dyDescent="0.25">
      <c r="B6" s="8" t="s">
        <v>0</v>
      </c>
      <c r="C6" s="9" t="s">
        <v>1</v>
      </c>
      <c r="D6" s="9"/>
      <c r="E6" s="9" t="s">
        <v>2</v>
      </c>
      <c r="F6" s="9"/>
      <c r="G6" s="9"/>
      <c r="H6" s="9"/>
      <c r="I6" s="9"/>
      <c r="J6" s="9"/>
      <c r="K6" s="10" t="s">
        <v>181</v>
      </c>
      <c r="L6" s="10" t="s">
        <v>187</v>
      </c>
      <c r="M6" s="10" t="s">
        <v>183</v>
      </c>
      <c r="N6" s="10" t="s">
        <v>184</v>
      </c>
    </row>
    <row r="7" spans="1:14" ht="54" customHeight="1" x14ac:dyDescent="0.25">
      <c r="B7" s="8"/>
      <c r="C7" s="9"/>
      <c r="D7" s="9"/>
      <c r="E7" s="9"/>
      <c r="F7" s="9"/>
      <c r="G7" s="9"/>
      <c r="H7" s="9"/>
      <c r="I7" s="9"/>
      <c r="J7" s="9"/>
      <c r="K7" s="10"/>
      <c r="L7" s="10"/>
      <c r="M7" s="10"/>
      <c r="N7" s="10"/>
    </row>
    <row r="8" spans="1:14" ht="15" customHeight="1" x14ac:dyDescent="0.25">
      <c r="B8" s="11">
        <v>1</v>
      </c>
      <c r="C8" s="8">
        <v>2</v>
      </c>
      <c r="D8" s="8"/>
      <c r="E8" s="8">
        <v>3</v>
      </c>
      <c r="F8" s="8"/>
      <c r="G8" s="8"/>
      <c r="H8" s="8"/>
      <c r="I8" s="8"/>
      <c r="J8" s="8"/>
      <c r="K8" s="11">
        <v>4</v>
      </c>
      <c r="L8" s="11">
        <v>6</v>
      </c>
      <c r="M8" s="11" t="s">
        <v>182</v>
      </c>
      <c r="N8" s="11">
        <v>9</v>
      </c>
    </row>
    <row r="9" spans="1:14" ht="15" customHeight="1" x14ac:dyDescent="0.25">
      <c r="B9" s="12" t="s">
        <v>3</v>
      </c>
      <c r="C9" s="13" t="s">
        <v>4</v>
      </c>
      <c r="D9" s="13"/>
      <c r="E9" s="14" t="s">
        <v>5</v>
      </c>
      <c r="F9" s="14"/>
      <c r="G9" s="14"/>
      <c r="H9" s="14"/>
      <c r="I9" s="14"/>
      <c r="J9" s="14"/>
      <c r="K9" s="15">
        <f>K10+K16+K21+K26+K31+K34+K36+K52+K57+K70+K80+K81</f>
        <v>11175593</v>
      </c>
      <c r="L9" s="15">
        <f>L10+L16+L21+L26+L31+L34+L36+L52+L57+L70+L80+L81</f>
        <v>12050972</v>
      </c>
      <c r="M9" s="15">
        <f t="shared" ref="M9:M40" si="0">L9-K9</f>
        <v>875379</v>
      </c>
      <c r="N9" s="16">
        <f>L9/K9*100</f>
        <v>107.83295347280453</v>
      </c>
    </row>
    <row r="10" spans="1:14" ht="15" customHeight="1" x14ac:dyDescent="0.25">
      <c r="B10" s="12" t="s">
        <v>3</v>
      </c>
      <c r="C10" s="13" t="s">
        <v>6</v>
      </c>
      <c r="D10" s="13"/>
      <c r="E10" s="14" t="s">
        <v>7</v>
      </c>
      <c r="F10" s="14"/>
      <c r="G10" s="14"/>
      <c r="H10" s="14"/>
      <c r="I10" s="14"/>
      <c r="J10" s="14"/>
      <c r="K10" s="15">
        <f>K11</f>
        <v>3045087</v>
      </c>
      <c r="L10" s="15">
        <f>L11</f>
        <v>3321121</v>
      </c>
      <c r="M10" s="15">
        <f t="shared" si="0"/>
        <v>276034</v>
      </c>
      <c r="N10" s="16">
        <f>L10/K10*100</f>
        <v>109.06489699637483</v>
      </c>
    </row>
    <row r="11" spans="1:14" ht="15" customHeight="1" x14ac:dyDescent="0.25">
      <c r="B11" s="12" t="s">
        <v>3</v>
      </c>
      <c r="C11" s="13" t="s">
        <v>8</v>
      </c>
      <c r="D11" s="13"/>
      <c r="E11" s="14" t="s">
        <v>9</v>
      </c>
      <c r="F11" s="14"/>
      <c r="G11" s="14"/>
      <c r="H11" s="14"/>
      <c r="I11" s="14"/>
      <c r="J11" s="14"/>
      <c r="K11" s="15">
        <f>K12+K13+K14+K15</f>
        <v>3045087</v>
      </c>
      <c r="L11" s="15">
        <f>L12+L13+L14+L15</f>
        <v>3321121</v>
      </c>
      <c r="M11" s="15">
        <f t="shared" si="0"/>
        <v>276034</v>
      </c>
      <c r="N11" s="16">
        <f>L11/K11*100</f>
        <v>109.06489699637483</v>
      </c>
    </row>
    <row r="12" spans="1:14" ht="45.75" customHeight="1" x14ac:dyDescent="0.25">
      <c r="B12" s="17" t="s">
        <v>3</v>
      </c>
      <c r="C12" s="18" t="s">
        <v>10</v>
      </c>
      <c r="D12" s="18"/>
      <c r="E12" s="19" t="s">
        <v>11</v>
      </c>
      <c r="F12" s="19"/>
      <c r="G12" s="19"/>
      <c r="H12" s="19"/>
      <c r="I12" s="19"/>
      <c r="J12" s="19"/>
      <c r="K12" s="20">
        <v>2261063</v>
      </c>
      <c r="L12" s="20">
        <v>2504420</v>
      </c>
      <c r="M12" s="20">
        <f t="shared" si="0"/>
        <v>243357</v>
      </c>
      <c r="N12" s="21">
        <f>L12/K12*100</f>
        <v>110.76294645483119</v>
      </c>
    </row>
    <row r="13" spans="1:14" ht="68.25" customHeight="1" x14ac:dyDescent="0.25">
      <c r="B13" s="17" t="s">
        <v>3</v>
      </c>
      <c r="C13" s="18" t="s">
        <v>12</v>
      </c>
      <c r="D13" s="18"/>
      <c r="E13" s="19" t="s">
        <v>13</v>
      </c>
      <c r="F13" s="19"/>
      <c r="G13" s="19"/>
      <c r="H13" s="19"/>
      <c r="I13" s="19"/>
      <c r="J13" s="19"/>
      <c r="K13" s="20">
        <v>0</v>
      </c>
      <c r="L13" s="20">
        <v>15787</v>
      </c>
      <c r="M13" s="20">
        <f t="shared" si="0"/>
        <v>15787</v>
      </c>
      <c r="N13" s="21"/>
    </row>
    <row r="14" spans="1:14" ht="23.25" customHeight="1" x14ac:dyDescent="0.25">
      <c r="B14" s="17" t="s">
        <v>3</v>
      </c>
      <c r="C14" s="18" t="s">
        <v>14</v>
      </c>
      <c r="D14" s="18"/>
      <c r="E14" s="19" t="s">
        <v>15</v>
      </c>
      <c r="F14" s="19"/>
      <c r="G14" s="19"/>
      <c r="H14" s="19"/>
      <c r="I14" s="19"/>
      <c r="J14" s="19"/>
      <c r="K14" s="20">
        <v>767392</v>
      </c>
      <c r="L14" s="20">
        <v>784283</v>
      </c>
      <c r="M14" s="20">
        <f t="shared" si="0"/>
        <v>16891</v>
      </c>
      <c r="N14" s="21">
        <f t="shared" ref="N14:N39" si="1">L14/K14*100</f>
        <v>102.20109148909553</v>
      </c>
    </row>
    <row r="15" spans="1:14" ht="34.5" customHeight="1" x14ac:dyDescent="0.25">
      <c r="B15" s="17" t="s">
        <v>3</v>
      </c>
      <c r="C15" s="18" t="s">
        <v>16</v>
      </c>
      <c r="D15" s="18"/>
      <c r="E15" s="19" t="s">
        <v>17</v>
      </c>
      <c r="F15" s="19"/>
      <c r="G15" s="19"/>
      <c r="H15" s="19"/>
      <c r="I15" s="19"/>
      <c r="J15" s="19"/>
      <c r="K15" s="20">
        <v>16632</v>
      </c>
      <c r="L15" s="20">
        <v>16631</v>
      </c>
      <c r="M15" s="20">
        <f t="shared" si="0"/>
        <v>-1</v>
      </c>
      <c r="N15" s="21">
        <f t="shared" si="1"/>
        <v>99.99398749398749</v>
      </c>
    </row>
    <row r="16" spans="1:14" ht="23.25" customHeight="1" x14ac:dyDescent="0.25">
      <c r="B16" s="12" t="s">
        <v>3</v>
      </c>
      <c r="C16" s="13" t="s">
        <v>18</v>
      </c>
      <c r="D16" s="13"/>
      <c r="E16" s="14" t="s">
        <v>19</v>
      </c>
      <c r="F16" s="14"/>
      <c r="G16" s="14"/>
      <c r="H16" s="14"/>
      <c r="I16" s="14"/>
      <c r="J16" s="14"/>
      <c r="K16" s="15">
        <f>K17+K18+K19+K20</f>
        <v>66036</v>
      </c>
      <c r="L16" s="15">
        <f>L17+L18+L19+L20</f>
        <v>71806</v>
      </c>
      <c r="M16" s="15">
        <f t="shared" si="0"/>
        <v>5770</v>
      </c>
      <c r="N16" s="16">
        <f t="shared" si="1"/>
        <v>108.73765824701678</v>
      </c>
    </row>
    <row r="17" spans="2:14" ht="57" customHeight="1" x14ac:dyDescent="0.25">
      <c r="B17" s="17" t="s">
        <v>3</v>
      </c>
      <c r="C17" s="18" t="s">
        <v>20</v>
      </c>
      <c r="D17" s="18"/>
      <c r="E17" s="19" t="s">
        <v>21</v>
      </c>
      <c r="F17" s="19"/>
      <c r="G17" s="19"/>
      <c r="H17" s="19"/>
      <c r="I17" s="19"/>
      <c r="J17" s="19"/>
      <c r="K17" s="20">
        <v>30428</v>
      </c>
      <c r="L17" s="20">
        <v>33120</v>
      </c>
      <c r="M17" s="20">
        <f t="shared" si="0"/>
        <v>2692</v>
      </c>
      <c r="N17" s="21">
        <f t="shared" si="1"/>
        <v>108.84711449980283</v>
      </c>
    </row>
    <row r="18" spans="2:14" ht="68.25" customHeight="1" x14ac:dyDescent="0.25">
      <c r="B18" s="17" t="s">
        <v>3</v>
      </c>
      <c r="C18" s="18" t="s">
        <v>22</v>
      </c>
      <c r="D18" s="18"/>
      <c r="E18" s="19" t="s">
        <v>23</v>
      </c>
      <c r="F18" s="19"/>
      <c r="G18" s="19"/>
      <c r="H18" s="19"/>
      <c r="I18" s="19"/>
      <c r="J18" s="19"/>
      <c r="K18" s="20">
        <v>218</v>
      </c>
      <c r="L18" s="20">
        <v>237</v>
      </c>
      <c r="M18" s="20">
        <f t="shared" si="0"/>
        <v>19</v>
      </c>
      <c r="N18" s="21">
        <f t="shared" si="1"/>
        <v>108.71559633027523</v>
      </c>
    </row>
    <row r="19" spans="2:14" ht="68.25" customHeight="1" x14ac:dyDescent="0.25">
      <c r="B19" s="17" t="s">
        <v>3</v>
      </c>
      <c r="C19" s="18" t="s">
        <v>24</v>
      </c>
      <c r="D19" s="18"/>
      <c r="E19" s="19" t="s">
        <v>25</v>
      </c>
      <c r="F19" s="19"/>
      <c r="G19" s="19"/>
      <c r="H19" s="19"/>
      <c r="I19" s="19"/>
      <c r="J19" s="19"/>
      <c r="K19" s="20">
        <v>40886</v>
      </c>
      <c r="L19" s="20">
        <v>44555</v>
      </c>
      <c r="M19" s="20">
        <f t="shared" si="0"/>
        <v>3669</v>
      </c>
      <c r="N19" s="21">
        <f t="shared" si="1"/>
        <v>108.97373183974955</v>
      </c>
    </row>
    <row r="20" spans="2:14" ht="68.25" customHeight="1" x14ac:dyDescent="0.25">
      <c r="B20" s="17" t="s">
        <v>3</v>
      </c>
      <c r="C20" s="18" t="s">
        <v>26</v>
      </c>
      <c r="D20" s="18"/>
      <c r="E20" s="19" t="s">
        <v>27</v>
      </c>
      <c r="F20" s="19"/>
      <c r="G20" s="19"/>
      <c r="H20" s="19"/>
      <c r="I20" s="19"/>
      <c r="J20" s="19"/>
      <c r="K20" s="20">
        <v>-5496</v>
      </c>
      <c r="L20" s="20">
        <v>-6106</v>
      </c>
      <c r="M20" s="20">
        <f t="shared" si="0"/>
        <v>-610</v>
      </c>
      <c r="N20" s="21">
        <f t="shared" si="1"/>
        <v>111.09898107714702</v>
      </c>
    </row>
    <row r="21" spans="2:14" ht="15" customHeight="1" x14ac:dyDescent="0.25">
      <c r="B21" s="12" t="s">
        <v>3</v>
      </c>
      <c r="C21" s="13" t="s">
        <v>28</v>
      </c>
      <c r="D21" s="13"/>
      <c r="E21" s="14" t="s">
        <v>29</v>
      </c>
      <c r="F21" s="14"/>
      <c r="G21" s="14"/>
      <c r="H21" s="14"/>
      <c r="I21" s="14"/>
      <c r="J21" s="14"/>
      <c r="K21" s="15">
        <f>K22+K23+K24+K25</f>
        <v>1716547</v>
      </c>
      <c r="L21" s="15">
        <f>L22+L23+L24+L25</f>
        <v>1819919</v>
      </c>
      <c r="M21" s="15">
        <f t="shared" si="0"/>
        <v>103372</v>
      </c>
      <c r="N21" s="16">
        <f t="shared" si="1"/>
        <v>106.02208969518459</v>
      </c>
    </row>
    <row r="22" spans="2:14" ht="23.25" customHeight="1" x14ac:dyDescent="0.25">
      <c r="B22" s="17" t="s">
        <v>3</v>
      </c>
      <c r="C22" s="18" t="s">
        <v>30</v>
      </c>
      <c r="D22" s="18"/>
      <c r="E22" s="19" t="s">
        <v>31</v>
      </c>
      <c r="F22" s="19"/>
      <c r="G22" s="19"/>
      <c r="H22" s="19"/>
      <c r="I22" s="19"/>
      <c r="J22" s="19"/>
      <c r="K22" s="20">
        <v>1448944</v>
      </c>
      <c r="L22" s="20">
        <v>1515420</v>
      </c>
      <c r="M22" s="20">
        <f t="shared" si="0"/>
        <v>66476</v>
      </c>
      <c r="N22" s="21">
        <f t="shared" si="1"/>
        <v>104.58789297585001</v>
      </c>
    </row>
    <row r="23" spans="2:14" s="2" customFormat="1" ht="15" customHeight="1" x14ac:dyDescent="0.25">
      <c r="B23" s="17" t="s">
        <v>3</v>
      </c>
      <c r="C23" s="18" t="s">
        <v>32</v>
      </c>
      <c r="D23" s="18"/>
      <c r="E23" s="19" t="s">
        <v>33</v>
      </c>
      <c r="F23" s="19"/>
      <c r="G23" s="19"/>
      <c r="H23" s="19"/>
      <c r="I23" s="19"/>
      <c r="J23" s="19"/>
      <c r="K23" s="20">
        <v>184494</v>
      </c>
      <c r="L23" s="20">
        <v>192144</v>
      </c>
      <c r="M23" s="20">
        <f t="shared" si="0"/>
        <v>7650</v>
      </c>
      <c r="N23" s="21">
        <f t="shared" si="1"/>
        <v>104.14647630817262</v>
      </c>
    </row>
    <row r="24" spans="2:14" s="2" customFormat="1" ht="15" customHeight="1" x14ac:dyDescent="0.25">
      <c r="B24" s="17" t="s">
        <v>3</v>
      </c>
      <c r="C24" s="18" t="s">
        <v>34</v>
      </c>
      <c r="D24" s="18"/>
      <c r="E24" s="19" t="s">
        <v>35</v>
      </c>
      <c r="F24" s="19"/>
      <c r="G24" s="19"/>
      <c r="H24" s="19"/>
      <c r="I24" s="19"/>
      <c r="J24" s="19"/>
      <c r="K24" s="20">
        <v>-1669</v>
      </c>
      <c r="L24" s="20">
        <v>-1668</v>
      </c>
      <c r="M24" s="20">
        <f t="shared" si="0"/>
        <v>1</v>
      </c>
      <c r="N24" s="21">
        <f t="shared" si="1"/>
        <v>99.940083882564409</v>
      </c>
    </row>
    <row r="25" spans="2:14" s="2" customFormat="1" ht="23.25" customHeight="1" x14ac:dyDescent="0.25">
      <c r="B25" s="17" t="s">
        <v>3</v>
      </c>
      <c r="C25" s="18" t="s">
        <v>36</v>
      </c>
      <c r="D25" s="18"/>
      <c r="E25" s="19" t="s">
        <v>37</v>
      </c>
      <c r="F25" s="19"/>
      <c r="G25" s="19"/>
      <c r="H25" s="19"/>
      <c r="I25" s="19"/>
      <c r="J25" s="19"/>
      <c r="K25" s="20">
        <v>84778</v>
      </c>
      <c r="L25" s="20">
        <v>114023</v>
      </c>
      <c r="M25" s="20">
        <f t="shared" si="0"/>
        <v>29245</v>
      </c>
      <c r="N25" s="21">
        <f t="shared" si="1"/>
        <v>134.49597773007147</v>
      </c>
    </row>
    <row r="26" spans="2:14" ht="15" customHeight="1" x14ac:dyDescent="0.25">
      <c r="B26" s="12" t="s">
        <v>3</v>
      </c>
      <c r="C26" s="13" t="s">
        <v>38</v>
      </c>
      <c r="D26" s="13"/>
      <c r="E26" s="14" t="s">
        <v>39</v>
      </c>
      <c r="F26" s="14"/>
      <c r="G26" s="14"/>
      <c r="H26" s="14"/>
      <c r="I26" s="14"/>
      <c r="J26" s="14"/>
      <c r="K26" s="15">
        <f>K27+K28</f>
        <v>3972820</v>
      </c>
      <c r="L26" s="15">
        <f>L27+L28</f>
        <v>4302751</v>
      </c>
      <c r="M26" s="15">
        <f t="shared" si="0"/>
        <v>329931</v>
      </c>
      <c r="N26" s="16">
        <f t="shared" si="1"/>
        <v>108.30470547369376</v>
      </c>
    </row>
    <row r="27" spans="2:14" s="2" customFormat="1" ht="15" customHeight="1" x14ac:dyDescent="0.25">
      <c r="B27" s="17" t="s">
        <v>3</v>
      </c>
      <c r="C27" s="18" t="s">
        <v>40</v>
      </c>
      <c r="D27" s="18"/>
      <c r="E27" s="19" t="s">
        <v>41</v>
      </c>
      <c r="F27" s="19"/>
      <c r="G27" s="19"/>
      <c r="H27" s="19"/>
      <c r="I27" s="19"/>
      <c r="J27" s="19"/>
      <c r="K27" s="20">
        <v>611970</v>
      </c>
      <c r="L27" s="20">
        <v>695563</v>
      </c>
      <c r="M27" s="20">
        <f t="shared" si="0"/>
        <v>83593</v>
      </c>
      <c r="N27" s="21">
        <f t="shared" si="1"/>
        <v>113.65965651911041</v>
      </c>
    </row>
    <row r="28" spans="2:14" ht="15" customHeight="1" x14ac:dyDescent="0.25">
      <c r="B28" s="12" t="s">
        <v>3</v>
      </c>
      <c r="C28" s="13" t="s">
        <v>42</v>
      </c>
      <c r="D28" s="13"/>
      <c r="E28" s="14" t="s">
        <v>43</v>
      </c>
      <c r="F28" s="14"/>
      <c r="G28" s="14"/>
      <c r="H28" s="14"/>
      <c r="I28" s="14"/>
      <c r="J28" s="14"/>
      <c r="K28" s="15">
        <f>K29+K30</f>
        <v>3360850</v>
      </c>
      <c r="L28" s="15">
        <f>L29+L30</f>
        <v>3607188</v>
      </c>
      <c r="M28" s="15">
        <f t="shared" si="0"/>
        <v>246338</v>
      </c>
      <c r="N28" s="16">
        <f t="shared" si="1"/>
        <v>107.32963387238348</v>
      </c>
    </row>
    <row r="29" spans="2:14" ht="15" customHeight="1" x14ac:dyDescent="0.25">
      <c r="B29" s="17" t="s">
        <v>3</v>
      </c>
      <c r="C29" s="18" t="s">
        <v>44</v>
      </c>
      <c r="D29" s="18"/>
      <c r="E29" s="19" t="s">
        <v>45</v>
      </c>
      <c r="F29" s="19"/>
      <c r="G29" s="19"/>
      <c r="H29" s="19"/>
      <c r="I29" s="19"/>
      <c r="J29" s="19"/>
      <c r="K29" s="20">
        <v>2178698</v>
      </c>
      <c r="L29" s="20">
        <v>2298013</v>
      </c>
      <c r="M29" s="20">
        <f t="shared" si="0"/>
        <v>119315</v>
      </c>
      <c r="N29" s="21">
        <f t="shared" si="1"/>
        <v>105.4764359264111</v>
      </c>
    </row>
    <row r="30" spans="2:14" ht="15" customHeight="1" x14ac:dyDescent="0.25">
      <c r="B30" s="17" t="s">
        <v>3</v>
      </c>
      <c r="C30" s="18" t="s">
        <v>46</v>
      </c>
      <c r="D30" s="18"/>
      <c r="E30" s="19" t="s">
        <v>47</v>
      </c>
      <c r="F30" s="19"/>
      <c r="G30" s="19"/>
      <c r="H30" s="19"/>
      <c r="I30" s="19"/>
      <c r="J30" s="19"/>
      <c r="K30" s="20">
        <v>1182152</v>
      </c>
      <c r="L30" s="20">
        <v>1309175</v>
      </c>
      <c r="M30" s="20">
        <f t="shared" si="0"/>
        <v>127023</v>
      </c>
      <c r="N30" s="21">
        <f t="shared" si="1"/>
        <v>110.74506493242833</v>
      </c>
    </row>
    <row r="31" spans="2:14" ht="15" customHeight="1" x14ac:dyDescent="0.25">
      <c r="B31" s="12" t="s">
        <v>3</v>
      </c>
      <c r="C31" s="13" t="s">
        <v>48</v>
      </c>
      <c r="D31" s="13"/>
      <c r="E31" s="14" t="s">
        <v>49</v>
      </c>
      <c r="F31" s="14"/>
      <c r="G31" s="14"/>
      <c r="H31" s="14"/>
      <c r="I31" s="14"/>
      <c r="J31" s="14"/>
      <c r="K31" s="15">
        <f>K32+K33</f>
        <v>87064</v>
      </c>
      <c r="L31" s="15">
        <f>L32+L33</f>
        <v>94312</v>
      </c>
      <c r="M31" s="15">
        <f t="shared" si="0"/>
        <v>7248</v>
      </c>
      <c r="N31" s="16">
        <f t="shared" si="1"/>
        <v>108.32491041073233</v>
      </c>
    </row>
    <row r="32" spans="2:14" ht="23.25" customHeight="1" x14ac:dyDescent="0.25">
      <c r="B32" s="17" t="s">
        <v>3</v>
      </c>
      <c r="C32" s="18" t="s">
        <v>50</v>
      </c>
      <c r="D32" s="18"/>
      <c r="E32" s="19" t="s">
        <v>51</v>
      </c>
      <c r="F32" s="19"/>
      <c r="G32" s="19"/>
      <c r="H32" s="19"/>
      <c r="I32" s="19"/>
      <c r="J32" s="19"/>
      <c r="K32" s="20">
        <v>86639</v>
      </c>
      <c r="L32" s="20">
        <v>93742</v>
      </c>
      <c r="M32" s="20">
        <f t="shared" si="0"/>
        <v>7103</v>
      </c>
      <c r="N32" s="21">
        <f t="shared" si="1"/>
        <v>108.19838640796871</v>
      </c>
    </row>
    <row r="33" spans="2:14" ht="23.25" customHeight="1" x14ac:dyDescent="0.25">
      <c r="B33" s="17" t="s">
        <v>3</v>
      </c>
      <c r="C33" s="18" t="s">
        <v>52</v>
      </c>
      <c r="D33" s="18"/>
      <c r="E33" s="19" t="s">
        <v>53</v>
      </c>
      <c r="F33" s="19"/>
      <c r="G33" s="19"/>
      <c r="H33" s="19"/>
      <c r="I33" s="19"/>
      <c r="J33" s="19"/>
      <c r="K33" s="20">
        <v>425</v>
      </c>
      <c r="L33" s="20">
        <v>570</v>
      </c>
      <c r="M33" s="20">
        <f t="shared" si="0"/>
        <v>145</v>
      </c>
      <c r="N33" s="21">
        <f t="shared" si="1"/>
        <v>134.11764705882351</v>
      </c>
    </row>
    <row r="34" spans="2:14" ht="23.25" customHeight="1" x14ac:dyDescent="0.25">
      <c r="B34" s="12" t="s">
        <v>3</v>
      </c>
      <c r="C34" s="13" t="s">
        <v>54</v>
      </c>
      <c r="D34" s="13"/>
      <c r="E34" s="14" t="s">
        <v>55</v>
      </c>
      <c r="F34" s="14"/>
      <c r="G34" s="14"/>
      <c r="H34" s="14"/>
      <c r="I34" s="14"/>
      <c r="J34" s="14"/>
      <c r="K34" s="15">
        <f>K35</f>
        <v>-936</v>
      </c>
      <c r="L34" s="15">
        <f>L35</f>
        <v>-936</v>
      </c>
      <c r="M34" s="15">
        <f t="shared" si="0"/>
        <v>0</v>
      </c>
      <c r="N34" s="16">
        <f t="shared" si="1"/>
        <v>100</v>
      </c>
    </row>
    <row r="35" spans="2:14" ht="23.25" customHeight="1" x14ac:dyDescent="0.25">
      <c r="B35" s="17" t="s">
        <v>3</v>
      </c>
      <c r="C35" s="18" t="s">
        <v>56</v>
      </c>
      <c r="D35" s="18"/>
      <c r="E35" s="19" t="s">
        <v>57</v>
      </c>
      <c r="F35" s="19"/>
      <c r="G35" s="19"/>
      <c r="H35" s="19"/>
      <c r="I35" s="19"/>
      <c r="J35" s="19"/>
      <c r="K35" s="20">
        <v>-936</v>
      </c>
      <c r="L35" s="20">
        <v>-936</v>
      </c>
      <c r="M35" s="20">
        <f t="shared" si="0"/>
        <v>0</v>
      </c>
      <c r="N35" s="21">
        <f t="shared" si="1"/>
        <v>100</v>
      </c>
    </row>
    <row r="36" spans="2:14" ht="23.25" customHeight="1" x14ac:dyDescent="0.25">
      <c r="B36" s="12" t="s">
        <v>3</v>
      </c>
      <c r="C36" s="13" t="s">
        <v>58</v>
      </c>
      <c r="D36" s="13"/>
      <c r="E36" s="14" t="s">
        <v>59</v>
      </c>
      <c r="F36" s="14"/>
      <c r="G36" s="14"/>
      <c r="H36" s="14"/>
      <c r="I36" s="14"/>
      <c r="J36" s="14"/>
      <c r="K36" s="15">
        <f>K37+K42+K45+K47</f>
        <v>1030186</v>
      </c>
      <c r="L36" s="15">
        <f>L37+L42+L45+L47</f>
        <v>1120780</v>
      </c>
      <c r="M36" s="15">
        <f t="shared" si="0"/>
        <v>90594</v>
      </c>
      <c r="N36" s="16">
        <f t="shared" si="1"/>
        <v>108.79394594762499</v>
      </c>
    </row>
    <row r="37" spans="2:14" ht="57" customHeight="1" x14ac:dyDescent="0.25">
      <c r="B37" s="12" t="s">
        <v>3</v>
      </c>
      <c r="C37" s="13" t="s">
        <v>60</v>
      </c>
      <c r="D37" s="13"/>
      <c r="E37" s="14" t="s">
        <v>61</v>
      </c>
      <c r="F37" s="14"/>
      <c r="G37" s="14"/>
      <c r="H37" s="14"/>
      <c r="I37" s="14"/>
      <c r="J37" s="14"/>
      <c r="K37" s="15">
        <f>K38+K39+K40+K41</f>
        <v>957017</v>
      </c>
      <c r="L37" s="15">
        <f>L38+L39+L40+L41</f>
        <v>1039317</v>
      </c>
      <c r="M37" s="15">
        <f t="shared" si="0"/>
        <v>82300</v>
      </c>
      <c r="N37" s="16">
        <f t="shared" si="1"/>
        <v>108.59963825094016</v>
      </c>
    </row>
    <row r="38" spans="2:14" ht="45.75" customHeight="1" x14ac:dyDescent="0.25">
      <c r="B38" s="17" t="s">
        <v>3</v>
      </c>
      <c r="C38" s="18" t="s">
        <v>62</v>
      </c>
      <c r="D38" s="18"/>
      <c r="E38" s="19" t="s">
        <v>63</v>
      </c>
      <c r="F38" s="19"/>
      <c r="G38" s="19"/>
      <c r="H38" s="19"/>
      <c r="I38" s="19"/>
      <c r="J38" s="19"/>
      <c r="K38" s="20">
        <v>776455</v>
      </c>
      <c r="L38" s="20">
        <v>831018</v>
      </c>
      <c r="M38" s="20">
        <f t="shared" si="0"/>
        <v>54563</v>
      </c>
      <c r="N38" s="21">
        <f t="shared" si="1"/>
        <v>107.02719410654835</v>
      </c>
    </row>
    <row r="39" spans="2:14" ht="45.75" customHeight="1" x14ac:dyDescent="0.25">
      <c r="B39" s="17" t="s">
        <v>3</v>
      </c>
      <c r="C39" s="18" t="s">
        <v>64</v>
      </c>
      <c r="D39" s="18"/>
      <c r="E39" s="19" t="s">
        <v>65</v>
      </c>
      <c r="F39" s="19"/>
      <c r="G39" s="19"/>
      <c r="H39" s="19"/>
      <c r="I39" s="19"/>
      <c r="J39" s="19"/>
      <c r="K39" s="20">
        <v>61959</v>
      </c>
      <c r="L39" s="20">
        <v>81958</v>
      </c>
      <c r="M39" s="20">
        <f t="shared" si="0"/>
        <v>19999</v>
      </c>
      <c r="N39" s="21">
        <f t="shared" si="1"/>
        <v>132.27779660743394</v>
      </c>
    </row>
    <row r="40" spans="2:14" ht="34.5" customHeight="1" x14ac:dyDescent="0.25">
      <c r="B40" s="17" t="s">
        <v>3</v>
      </c>
      <c r="C40" s="18" t="s">
        <v>66</v>
      </c>
      <c r="D40" s="18"/>
      <c r="E40" s="19" t="s">
        <v>67</v>
      </c>
      <c r="F40" s="19"/>
      <c r="G40" s="19"/>
      <c r="H40" s="19"/>
      <c r="I40" s="19"/>
      <c r="J40" s="19"/>
      <c r="K40" s="20">
        <v>0</v>
      </c>
      <c r="L40" s="20">
        <v>0</v>
      </c>
      <c r="M40" s="20">
        <f t="shared" si="0"/>
        <v>0</v>
      </c>
      <c r="N40" s="21"/>
    </row>
    <row r="41" spans="2:14" ht="23.25" customHeight="1" x14ac:dyDescent="0.25">
      <c r="B41" s="17" t="s">
        <v>3</v>
      </c>
      <c r="C41" s="18" t="s">
        <v>68</v>
      </c>
      <c r="D41" s="18"/>
      <c r="E41" s="19" t="s">
        <v>69</v>
      </c>
      <c r="F41" s="19"/>
      <c r="G41" s="19"/>
      <c r="H41" s="19"/>
      <c r="I41" s="19"/>
      <c r="J41" s="19"/>
      <c r="K41" s="20">
        <v>118603</v>
      </c>
      <c r="L41" s="20">
        <v>126341</v>
      </c>
      <c r="M41" s="20">
        <f t="shared" ref="M41:M70" si="2">L41-K41</f>
        <v>7738</v>
      </c>
      <c r="N41" s="21">
        <f t="shared" ref="N41:N72" si="3">L41/K41*100</f>
        <v>106.52428690673929</v>
      </c>
    </row>
    <row r="42" spans="2:14" ht="23.25" customHeight="1" x14ac:dyDescent="0.25">
      <c r="B42" s="12" t="s">
        <v>3</v>
      </c>
      <c r="C42" s="13" t="s">
        <v>70</v>
      </c>
      <c r="D42" s="13"/>
      <c r="E42" s="14" t="s">
        <v>71</v>
      </c>
      <c r="F42" s="14"/>
      <c r="G42" s="14"/>
      <c r="H42" s="14"/>
      <c r="I42" s="14"/>
      <c r="J42" s="14"/>
      <c r="K42" s="15">
        <f>K43+K44</f>
        <v>2635</v>
      </c>
      <c r="L42" s="15">
        <f>L43+L44</f>
        <v>2821</v>
      </c>
      <c r="M42" s="15">
        <f t="shared" si="2"/>
        <v>186</v>
      </c>
      <c r="N42" s="16">
        <f t="shared" si="3"/>
        <v>107.05882352941177</v>
      </c>
    </row>
    <row r="43" spans="2:14" ht="57" customHeight="1" x14ac:dyDescent="0.25">
      <c r="B43" s="17" t="s">
        <v>3</v>
      </c>
      <c r="C43" s="18" t="s">
        <v>72</v>
      </c>
      <c r="D43" s="18"/>
      <c r="E43" s="19" t="s">
        <v>73</v>
      </c>
      <c r="F43" s="19"/>
      <c r="G43" s="19"/>
      <c r="H43" s="19"/>
      <c r="I43" s="19"/>
      <c r="J43" s="19"/>
      <c r="K43" s="20">
        <v>1348</v>
      </c>
      <c r="L43" s="20">
        <v>1405</v>
      </c>
      <c r="M43" s="20">
        <f t="shared" si="2"/>
        <v>57</v>
      </c>
      <c r="N43" s="21">
        <f t="shared" si="3"/>
        <v>104.22848664688426</v>
      </c>
    </row>
    <row r="44" spans="2:14" ht="45.75" customHeight="1" x14ac:dyDescent="0.25">
      <c r="B44" s="17" t="s">
        <v>3</v>
      </c>
      <c r="C44" s="18" t="s">
        <v>74</v>
      </c>
      <c r="D44" s="18"/>
      <c r="E44" s="19" t="s">
        <v>75</v>
      </c>
      <c r="F44" s="19"/>
      <c r="G44" s="19"/>
      <c r="H44" s="19"/>
      <c r="I44" s="19"/>
      <c r="J44" s="19"/>
      <c r="K44" s="20">
        <v>1287</v>
      </c>
      <c r="L44" s="20">
        <v>1416</v>
      </c>
      <c r="M44" s="20">
        <f t="shared" si="2"/>
        <v>129</v>
      </c>
      <c r="N44" s="21">
        <f t="shared" si="3"/>
        <v>110.02331002331003</v>
      </c>
    </row>
    <row r="45" spans="2:14" ht="15" customHeight="1" x14ac:dyDescent="0.25">
      <c r="B45" s="12" t="s">
        <v>3</v>
      </c>
      <c r="C45" s="13" t="s">
        <v>76</v>
      </c>
      <c r="D45" s="13"/>
      <c r="E45" s="14" t="s">
        <v>77</v>
      </c>
      <c r="F45" s="14"/>
      <c r="G45" s="14"/>
      <c r="H45" s="14"/>
      <c r="I45" s="14"/>
      <c r="J45" s="14"/>
      <c r="K45" s="15">
        <f>K46</f>
        <v>2228</v>
      </c>
      <c r="L45" s="15">
        <f>L46</f>
        <v>2228</v>
      </c>
      <c r="M45" s="15">
        <f t="shared" si="2"/>
        <v>0</v>
      </c>
      <c r="N45" s="16">
        <f t="shared" si="3"/>
        <v>100</v>
      </c>
    </row>
    <row r="46" spans="2:14" ht="34.5" customHeight="1" x14ac:dyDescent="0.25">
      <c r="B46" s="17" t="s">
        <v>3</v>
      </c>
      <c r="C46" s="18" t="s">
        <v>78</v>
      </c>
      <c r="D46" s="18"/>
      <c r="E46" s="19" t="s">
        <v>79</v>
      </c>
      <c r="F46" s="19"/>
      <c r="G46" s="19"/>
      <c r="H46" s="19"/>
      <c r="I46" s="19"/>
      <c r="J46" s="19"/>
      <c r="K46" s="20">
        <v>2228</v>
      </c>
      <c r="L46" s="20">
        <v>2228</v>
      </c>
      <c r="M46" s="20">
        <f t="shared" si="2"/>
        <v>0</v>
      </c>
      <c r="N46" s="21">
        <f t="shared" si="3"/>
        <v>100</v>
      </c>
    </row>
    <row r="47" spans="2:14" ht="45.75" customHeight="1" x14ac:dyDescent="0.25">
      <c r="B47" s="12" t="s">
        <v>3</v>
      </c>
      <c r="C47" s="13" t="s">
        <v>80</v>
      </c>
      <c r="D47" s="13"/>
      <c r="E47" s="14" t="s">
        <v>81</v>
      </c>
      <c r="F47" s="14"/>
      <c r="G47" s="14"/>
      <c r="H47" s="14"/>
      <c r="I47" s="14"/>
      <c r="J47" s="14"/>
      <c r="K47" s="15">
        <f>K48+K49+K50+K51</f>
        <v>68306</v>
      </c>
      <c r="L47" s="15">
        <f>L48+L49+L50+L51</f>
        <v>76414</v>
      </c>
      <c r="M47" s="15">
        <f t="shared" si="2"/>
        <v>8108</v>
      </c>
      <c r="N47" s="16">
        <f t="shared" si="3"/>
        <v>111.87011389921821</v>
      </c>
    </row>
    <row r="48" spans="2:14" ht="68.25" customHeight="1" x14ac:dyDescent="0.25">
      <c r="B48" s="17" t="s">
        <v>3</v>
      </c>
      <c r="C48" s="18" t="s">
        <v>82</v>
      </c>
      <c r="D48" s="18"/>
      <c r="E48" s="19" t="s">
        <v>83</v>
      </c>
      <c r="F48" s="19"/>
      <c r="G48" s="19"/>
      <c r="H48" s="19"/>
      <c r="I48" s="19"/>
      <c r="J48" s="19"/>
      <c r="K48" s="20">
        <v>3790</v>
      </c>
      <c r="L48" s="20">
        <v>4299</v>
      </c>
      <c r="M48" s="20">
        <f t="shared" si="2"/>
        <v>509</v>
      </c>
      <c r="N48" s="21">
        <f t="shared" si="3"/>
        <v>113.43007915567283</v>
      </c>
    </row>
    <row r="49" spans="2:14" ht="68.25" customHeight="1" x14ac:dyDescent="0.25">
      <c r="B49" s="17" t="s">
        <v>3</v>
      </c>
      <c r="C49" s="18" t="s">
        <v>84</v>
      </c>
      <c r="D49" s="18"/>
      <c r="E49" s="19" t="s">
        <v>85</v>
      </c>
      <c r="F49" s="19"/>
      <c r="G49" s="19"/>
      <c r="H49" s="19"/>
      <c r="I49" s="19"/>
      <c r="J49" s="19"/>
      <c r="K49" s="20">
        <v>35258</v>
      </c>
      <c r="L49" s="20">
        <v>39858</v>
      </c>
      <c r="M49" s="20">
        <f t="shared" si="2"/>
        <v>4600</v>
      </c>
      <c r="N49" s="21">
        <f t="shared" si="3"/>
        <v>113.04668444041069</v>
      </c>
    </row>
    <row r="50" spans="2:14" ht="57" customHeight="1" x14ac:dyDescent="0.25">
      <c r="B50" s="17" t="s">
        <v>3</v>
      </c>
      <c r="C50" s="18" t="s">
        <v>86</v>
      </c>
      <c r="D50" s="18"/>
      <c r="E50" s="19" t="s">
        <v>87</v>
      </c>
      <c r="F50" s="19"/>
      <c r="G50" s="19"/>
      <c r="H50" s="19"/>
      <c r="I50" s="19"/>
      <c r="J50" s="19"/>
      <c r="K50" s="20">
        <v>27181</v>
      </c>
      <c r="L50" s="20">
        <v>30180</v>
      </c>
      <c r="M50" s="20">
        <f t="shared" si="2"/>
        <v>2999</v>
      </c>
      <c r="N50" s="21">
        <f t="shared" si="3"/>
        <v>111.03344247820168</v>
      </c>
    </row>
    <row r="51" spans="2:14" ht="79.5" customHeight="1" x14ac:dyDescent="0.25">
      <c r="B51" s="17" t="s">
        <v>3</v>
      </c>
      <c r="C51" s="18" t="s">
        <v>88</v>
      </c>
      <c r="D51" s="18"/>
      <c r="E51" s="19" t="s">
        <v>89</v>
      </c>
      <c r="F51" s="19"/>
      <c r="G51" s="19"/>
      <c r="H51" s="19"/>
      <c r="I51" s="19"/>
      <c r="J51" s="19"/>
      <c r="K51" s="20">
        <v>2077</v>
      </c>
      <c r="L51" s="20">
        <v>2077</v>
      </c>
      <c r="M51" s="20">
        <f t="shared" si="2"/>
        <v>0</v>
      </c>
      <c r="N51" s="21">
        <f t="shared" si="3"/>
        <v>100</v>
      </c>
    </row>
    <row r="52" spans="2:14" ht="15" customHeight="1" x14ac:dyDescent="0.25">
      <c r="B52" s="12" t="s">
        <v>3</v>
      </c>
      <c r="C52" s="13" t="s">
        <v>90</v>
      </c>
      <c r="D52" s="13"/>
      <c r="E52" s="14" t="s">
        <v>91</v>
      </c>
      <c r="F52" s="14"/>
      <c r="G52" s="14"/>
      <c r="H52" s="14"/>
      <c r="I52" s="14"/>
      <c r="J52" s="14"/>
      <c r="K52" s="15">
        <f>K53+K54+K55+K56</f>
        <v>8770</v>
      </c>
      <c r="L52" s="15">
        <f>L53+L54+L55+L56</f>
        <v>8901</v>
      </c>
      <c r="M52" s="15">
        <f t="shared" si="2"/>
        <v>131</v>
      </c>
      <c r="N52" s="16">
        <f t="shared" si="3"/>
        <v>101.49372862029647</v>
      </c>
    </row>
    <row r="53" spans="2:14" ht="34.5" customHeight="1" x14ac:dyDescent="0.25">
      <c r="B53" s="17" t="s">
        <v>3</v>
      </c>
      <c r="C53" s="18" t="s">
        <v>92</v>
      </c>
      <c r="D53" s="18"/>
      <c r="E53" s="19" t="s">
        <v>93</v>
      </c>
      <c r="F53" s="19"/>
      <c r="G53" s="19"/>
      <c r="H53" s="19"/>
      <c r="I53" s="19"/>
      <c r="J53" s="19"/>
      <c r="K53" s="20">
        <v>794</v>
      </c>
      <c r="L53" s="20">
        <v>799</v>
      </c>
      <c r="M53" s="20">
        <f t="shared" si="2"/>
        <v>5</v>
      </c>
      <c r="N53" s="21">
        <f t="shared" si="3"/>
        <v>100.62972292191436</v>
      </c>
    </row>
    <row r="54" spans="2:14" ht="34.5" customHeight="1" x14ac:dyDescent="0.25">
      <c r="B54" s="17" t="s">
        <v>3</v>
      </c>
      <c r="C54" s="18" t="s">
        <v>94</v>
      </c>
      <c r="D54" s="18"/>
      <c r="E54" s="19" t="s">
        <v>95</v>
      </c>
      <c r="F54" s="19"/>
      <c r="G54" s="19"/>
      <c r="H54" s="19"/>
      <c r="I54" s="19"/>
      <c r="J54" s="19"/>
      <c r="K54" s="20">
        <v>6630</v>
      </c>
      <c r="L54" s="20">
        <v>6682</v>
      </c>
      <c r="M54" s="20">
        <f t="shared" si="2"/>
        <v>52</v>
      </c>
      <c r="N54" s="21">
        <f t="shared" si="3"/>
        <v>100.78431372549019</v>
      </c>
    </row>
    <row r="55" spans="2:14" ht="34.5" customHeight="1" x14ac:dyDescent="0.25">
      <c r="B55" s="17" t="s">
        <v>3</v>
      </c>
      <c r="C55" s="18" t="s">
        <v>96</v>
      </c>
      <c r="D55" s="18"/>
      <c r="E55" s="19" t="s">
        <v>97</v>
      </c>
      <c r="F55" s="19"/>
      <c r="G55" s="19"/>
      <c r="H55" s="19"/>
      <c r="I55" s="19"/>
      <c r="J55" s="19"/>
      <c r="K55" s="20">
        <v>1272</v>
      </c>
      <c r="L55" s="20">
        <v>1346</v>
      </c>
      <c r="M55" s="20">
        <f t="shared" si="2"/>
        <v>74</v>
      </c>
      <c r="N55" s="21">
        <f t="shared" si="3"/>
        <v>105.81761006289308</v>
      </c>
    </row>
    <row r="56" spans="2:14" ht="34.5" customHeight="1" x14ac:dyDescent="0.25">
      <c r="B56" s="17" t="s">
        <v>3</v>
      </c>
      <c r="C56" s="18" t="s">
        <v>98</v>
      </c>
      <c r="D56" s="18"/>
      <c r="E56" s="19" t="s">
        <v>99</v>
      </c>
      <c r="F56" s="19"/>
      <c r="G56" s="19"/>
      <c r="H56" s="19"/>
      <c r="I56" s="19"/>
      <c r="J56" s="19"/>
      <c r="K56" s="20">
        <v>74</v>
      </c>
      <c r="L56" s="20">
        <v>74</v>
      </c>
      <c r="M56" s="20">
        <f t="shared" si="2"/>
        <v>0</v>
      </c>
      <c r="N56" s="21">
        <f t="shared" si="3"/>
        <v>100</v>
      </c>
    </row>
    <row r="57" spans="2:14" ht="23.25" customHeight="1" x14ac:dyDescent="0.25">
      <c r="B57" s="12" t="s">
        <v>3</v>
      </c>
      <c r="C57" s="13" t="s">
        <v>100</v>
      </c>
      <c r="D57" s="13"/>
      <c r="E57" s="14" t="s">
        <v>101</v>
      </c>
      <c r="F57" s="14"/>
      <c r="G57" s="14"/>
      <c r="H57" s="14"/>
      <c r="I57" s="14"/>
      <c r="J57" s="14"/>
      <c r="K57" s="15">
        <f>K58+K64</f>
        <v>625480</v>
      </c>
      <c r="L57" s="15">
        <f>L58+L64</f>
        <v>652228</v>
      </c>
      <c r="M57" s="15">
        <f t="shared" si="2"/>
        <v>26748</v>
      </c>
      <c r="N57" s="16">
        <f t="shared" si="3"/>
        <v>104.27639572808083</v>
      </c>
    </row>
    <row r="58" spans="2:14" s="2" customFormat="1" ht="15" customHeight="1" x14ac:dyDescent="0.25">
      <c r="B58" s="12" t="s">
        <v>3</v>
      </c>
      <c r="C58" s="13" t="s">
        <v>102</v>
      </c>
      <c r="D58" s="13"/>
      <c r="E58" s="14" t="s">
        <v>103</v>
      </c>
      <c r="F58" s="14"/>
      <c r="G58" s="14"/>
      <c r="H58" s="14"/>
      <c r="I58" s="14"/>
      <c r="J58" s="14"/>
      <c r="K58" s="15">
        <f>K59+K60+K61+K62+K63</f>
        <v>253102</v>
      </c>
      <c r="L58" s="15">
        <f>L59+L60+L61+L62+L63</f>
        <v>275027</v>
      </c>
      <c r="M58" s="15">
        <f t="shared" si="2"/>
        <v>21925</v>
      </c>
      <c r="N58" s="16">
        <f t="shared" si="3"/>
        <v>108.66251550758193</v>
      </c>
    </row>
    <row r="59" spans="2:14" ht="34.5" customHeight="1" x14ac:dyDescent="0.25">
      <c r="B59" s="17" t="s">
        <v>3</v>
      </c>
      <c r="C59" s="18" t="s">
        <v>104</v>
      </c>
      <c r="D59" s="18"/>
      <c r="E59" s="19" t="s">
        <v>105</v>
      </c>
      <c r="F59" s="19"/>
      <c r="G59" s="19"/>
      <c r="H59" s="19"/>
      <c r="I59" s="19"/>
      <c r="J59" s="19"/>
      <c r="K59" s="20">
        <v>13</v>
      </c>
      <c r="L59" s="20">
        <v>13</v>
      </c>
      <c r="M59" s="20">
        <f t="shared" si="2"/>
        <v>0</v>
      </c>
      <c r="N59" s="21">
        <f t="shared" si="3"/>
        <v>100</v>
      </c>
    </row>
    <row r="60" spans="2:14" ht="23.25" customHeight="1" x14ac:dyDescent="0.25">
      <c r="B60" s="17" t="s">
        <v>3</v>
      </c>
      <c r="C60" s="18" t="s">
        <v>106</v>
      </c>
      <c r="D60" s="18"/>
      <c r="E60" s="19" t="s">
        <v>107</v>
      </c>
      <c r="F60" s="19"/>
      <c r="G60" s="19"/>
      <c r="H60" s="19"/>
      <c r="I60" s="19"/>
      <c r="J60" s="19"/>
      <c r="K60" s="20">
        <v>108</v>
      </c>
      <c r="L60" s="20">
        <v>115</v>
      </c>
      <c r="M60" s="20">
        <f t="shared" si="2"/>
        <v>7</v>
      </c>
      <c r="N60" s="21">
        <f t="shared" si="3"/>
        <v>106.4814814814815</v>
      </c>
    </row>
    <row r="61" spans="2:14" ht="34.5" customHeight="1" x14ac:dyDescent="0.25">
      <c r="B61" s="17" t="s">
        <v>3</v>
      </c>
      <c r="C61" s="18" t="s">
        <v>108</v>
      </c>
      <c r="D61" s="18"/>
      <c r="E61" s="19" t="s">
        <v>109</v>
      </c>
      <c r="F61" s="19"/>
      <c r="G61" s="19"/>
      <c r="H61" s="19"/>
      <c r="I61" s="19"/>
      <c r="J61" s="19"/>
      <c r="K61" s="20">
        <v>13400</v>
      </c>
      <c r="L61" s="20">
        <v>17456</v>
      </c>
      <c r="M61" s="20">
        <f t="shared" si="2"/>
        <v>4056</v>
      </c>
      <c r="N61" s="21">
        <f t="shared" si="3"/>
        <v>130.26865671641792</v>
      </c>
    </row>
    <row r="62" spans="2:14" ht="57" customHeight="1" x14ac:dyDescent="0.25">
      <c r="B62" s="17" t="s">
        <v>3</v>
      </c>
      <c r="C62" s="18" t="s">
        <v>110</v>
      </c>
      <c r="D62" s="18"/>
      <c r="E62" s="19" t="s">
        <v>111</v>
      </c>
      <c r="F62" s="19"/>
      <c r="G62" s="19"/>
      <c r="H62" s="19"/>
      <c r="I62" s="19"/>
      <c r="J62" s="19"/>
      <c r="K62" s="20">
        <v>239494</v>
      </c>
      <c r="L62" s="20">
        <v>257365</v>
      </c>
      <c r="M62" s="20">
        <f t="shared" si="2"/>
        <v>17871</v>
      </c>
      <c r="N62" s="21">
        <f t="shared" si="3"/>
        <v>107.46198234611306</v>
      </c>
    </row>
    <row r="63" spans="2:14" ht="23.25" customHeight="1" x14ac:dyDescent="0.25">
      <c r="B63" s="17" t="s">
        <v>3</v>
      </c>
      <c r="C63" s="18" t="s">
        <v>112</v>
      </c>
      <c r="D63" s="18"/>
      <c r="E63" s="19" t="s">
        <v>113</v>
      </c>
      <c r="F63" s="19"/>
      <c r="G63" s="19"/>
      <c r="H63" s="19"/>
      <c r="I63" s="19"/>
      <c r="J63" s="19"/>
      <c r="K63" s="20">
        <v>87</v>
      </c>
      <c r="L63" s="20">
        <v>78</v>
      </c>
      <c r="M63" s="20">
        <f t="shared" si="2"/>
        <v>-9</v>
      </c>
      <c r="N63" s="21">
        <f t="shared" si="3"/>
        <v>89.65517241379311</v>
      </c>
    </row>
    <row r="64" spans="2:14" ht="15" customHeight="1" x14ac:dyDescent="0.25">
      <c r="B64" s="12" t="s">
        <v>3</v>
      </c>
      <c r="C64" s="13" t="s">
        <v>114</v>
      </c>
      <c r="D64" s="13"/>
      <c r="E64" s="14" t="s">
        <v>115</v>
      </c>
      <c r="F64" s="14"/>
      <c r="G64" s="14"/>
      <c r="H64" s="14"/>
      <c r="I64" s="14"/>
      <c r="J64" s="14"/>
      <c r="K64" s="15">
        <f>K65+K66+K67+K68+K69</f>
        <v>372378</v>
      </c>
      <c r="L64" s="15">
        <f>L65+L66+L67+L68+L69</f>
        <v>377201</v>
      </c>
      <c r="M64" s="15">
        <f t="shared" si="2"/>
        <v>4823</v>
      </c>
      <c r="N64" s="16">
        <f>L64/K64*100</f>
        <v>101.29518929689725</v>
      </c>
    </row>
    <row r="65" spans="2:14" ht="23.25" customHeight="1" x14ac:dyDescent="0.25">
      <c r="B65" s="17" t="s">
        <v>3</v>
      </c>
      <c r="C65" s="18" t="s">
        <v>116</v>
      </c>
      <c r="D65" s="18"/>
      <c r="E65" s="19" t="s">
        <v>117</v>
      </c>
      <c r="F65" s="19"/>
      <c r="G65" s="19"/>
      <c r="H65" s="19"/>
      <c r="I65" s="19"/>
      <c r="J65" s="19"/>
      <c r="K65" s="20">
        <v>12</v>
      </c>
      <c r="L65" s="20">
        <v>12</v>
      </c>
      <c r="M65" s="20">
        <f t="shared" si="2"/>
        <v>0</v>
      </c>
      <c r="N65" s="21">
        <f t="shared" ref="N65:N67" si="4">L65/K65*100</f>
        <v>100</v>
      </c>
    </row>
    <row r="66" spans="2:14" ht="23.25" customHeight="1" x14ac:dyDescent="0.25">
      <c r="B66" s="17" t="s">
        <v>3</v>
      </c>
      <c r="C66" s="18" t="s">
        <v>118</v>
      </c>
      <c r="D66" s="18"/>
      <c r="E66" s="19" t="s">
        <v>119</v>
      </c>
      <c r="F66" s="19"/>
      <c r="G66" s="19"/>
      <c r="H66" s="19"/>
      <c r="I66" s="19"/>
      <c r="J66" s="19"/>
      <c r="K66" s="20">
        <v>15261</v>
      </c>
      <c r="L66" s="20">
        <v>16251</v>
      </c>
      <c r="M66" s="20">
        <f t="shared" si="2"/>
        <v>990</v>
      </c>
      <c r="N66" s="21">
        <f t="shared" si="4"/>
        <v>106.48712404167486</v>
      </c>
    </row>
    <row r="67" spans="2:14" ht="34.5" customHeight="1" x14ac:dyDescent="0.25">
      <c r="B67" s="17" t="s">
        <v>3</v>
      </c>
      <c r="C67" s="18" t="s">
        <v>120</v>
      </c>
      <c r="D67" s="18"/>
      <c r="E67" s="19" t="s">
        <v>121</v>
      </c>
      <c r="F67" s="19"/>
      <c r="G67" s="19"/>
      <c r="H67" s="19"/>
      <c r="I67" s="19"/>
      <c r="J67" s="19"/>
      <c r="K67" s="20">
        <v>356</v>
      </c>
      <c r="L67" s="20">
        <v>433</v>
      </c>
      <c r="M67" s="20">
        <f t="shared" si="2"/>
        <v>77</v>
      </c>
      <c r="N67" s="21">
        <f t="shared" si="4"/>
        <v>121.62921348314606</v>
      </c>
    </row>
    <row r="68" spans="2:14" ht="34.5" customHeight="1" x14ac:dyDescent="0.25">
      <c r="B68" s="17" t="s">
        <v>3</v>
      </c>
      <c r="C68" s="18" t="s">
        <v>122</v>
      </c>
      <c r="D68" s="18"/>
      <c r="E68" s="19" t="s">
        <v>123</v>
      </c>
      <c r="F68" s="19"/>
      <c r="G68" s="19"/>
      <c r="H68" s="19"/>
      <c r="I68" s="19"/>
      <c r="J68" s="19"/>
      <c r="K68" s="20">
        <v>10175</v>
      </c>
      <c r="L68" s="20">
        <v>13863</v>
      </c>
      <c r="M68" s="20">
        <f t="shared" si="2"/>
        <v>3688</v>
      </c>
      <c r="N68" s="21">
        <f t="shared" si="3"/>
        <v>136.24570024570025</v>
      </c>
    </row>
    <row r="69" spans="2:14" ht="23.25" customHeight="1" x14ac:dyDescent="0.25">
      <c r="B69" s="17" t="s">
        <v>3</v>
      </c>
      <c r="C69" s="18" t="s">
        <v>124</v>
      </c>
      <c r="D69" s="18"/>
      <c r="E69" s="19" t="s">
        <v>125</v>
      </c>
      <c r="F69" s="19"/>
      <c r="G69" s="19"/>
      <c r="H69" s="19"/>
      <c r="I69" s="19"/>
      <c r="J69" s="19"/>
      <c r="K69" s="20">
        <v>346574</v>
      </c>
      <c r="L69" s="20">
        <v>346642</v>
      </c>
      <c r="M69" s="20">
        <f t="shared" si="2"/>
        <v>68</v>
      </c>
      <c r="N69" s="21">
        <f t="shared" si="3"/>
        <v>100.01962062936055</v>
      </c>
    </row>
    <row r="70" spans="2:14" ht="15" customHeight="1" x14ac:dyDescent="0.25">
      <c r="B70" s="12" t="s">
        <v>3</v>
      </c>
      <c r="C70" s="13" t="s">
        <v>126</v>
      </c>
      <c r="D70" s="13"/>
      <c r="E70" s="14" t="s">
        <v>127</v>
      </c>
      <c r="F70" s="14"/>
      <c r="G70" s="14"/>
      <c r="H70" s="14"/>
      <c r="I70" s="14"/>
      <c r="J70" s="14"/>
      <c r="K70" s="15">
        <f>K71+K72+K75+K78</f>
        <v>423582</v>
      </c>
      <c r="L70" s="15">
        <f>L71+L72+L75+L78</f>
        <v>437659</v>
      </c>
      <c r="M70" s="15">
        <f t="shared" si="2"/>
        <v>14077</v>
      </c>
      <c r="N70" s="16">
        <f t="shared" si="3"/>
        <v>103.32332346511419</v>
      </c>
    </row>
    <row r="71" spans="2:14" ht="15" customHeight="1" x14ac:dyDescent="0.25">
      <c r="B71" s="17" t="s">
        <v>3</v>
      </c>
      <c r="C71" s="18" t="s">
        <v>128</v>
      </c>
      <c r="D71" s="18"/>
      <c r="E71" s="19" t="s">
        <v>129</v>
      </c>
      <c r="F71" s="19"/>
      <c r="G71" s="19"/>
      <c r="H71" s="19"/>
      <c r="I71" s="19"/>
      <c r="J71" s="19"/>
      <c r="K71" s="20">
        <v>17017</v>
      </c>
      <c r="L71" s="20">
        <v>17521</v>
      </c>
      <c r="M71" s="20">
        <f t="shared" ref="M71:M97" si="5">L71-K71</f>
        <v>504</v>
      </c>
      <c r="N71" s="21">
        <f t="shared" si="3"/>
        <v>102.96174413821473</v>
      </c>
    </row>
    <row r="72" spans="2:14" ht="45.75" customHeight="1" x14ac:dyDescent="0.25">
      <c r="B72" s="12" t="s">
        <v>3</v>
      </c>
      <c r="C72" s="13" t="s">
        <v>130</v>
      </c>
      <c r="D72" s="13"/>
      <c r="E72" s="14" t="s">
        <v>131</v>
      </c>
      <c r="F72" s="14"/>
      <c r="G72" s="14"/>
      <c r="H72" s="14"/>
      <c r="I72" s="14"/>
      <c r="J72" s="14"/>
      <c r="K72" s="15">
        <f>K73+K74</f>
        <v>228801</v>
      </c>
      <c r="L72" s="15">
        <f>L73+L74</f>
        <v>234156</v>
      </c>
      <c r="M72" s="15">
        <f t="shared" si="5"/>
        <v>5355</v>
      </c>
      <c r="N72" s="16">
        <f t="shared" si="3"/>
        <v>102.34046179868095</v>
      </c>
    </row>
    <row r="73" spans="2:14" ht="45.75" customHeight="1" x14ac:dyDescent="0.25">
      <c r="B73" s="17" t="s">
        <v>3</v>
      </c>
      <c r="C73" s="18" t="s">
        <v>132</v>
      </c>
      <c r="D73" s="18"/>
      <c r="E73" s="19" t="s">
        <v>133</v>
      </c>
      <c r="F73" s="19"/>
      <c r="G73" s="19"/>
      <c r="H73" s="19"/>
      <c r="I73" s="19"/>
      <c r="J73" s="19"/>
      <c r="K73" s="20">
        <v>228800</v>
      </c>
      <c r="L73" s="20">
        <v>234154</v>
      </c>
      <c r="M73" s="20">
        <f t="shared" si="5"/>
        <v>5354</v>
      </c>
      <c r="N73" s="21">
        <f t="shared" ref="N73:N81" si="6">L73/K73*100</f>
        <v>102.34003496503496</v>
      </c>
    </row>
    <row r="74" spans="2:14" ht="45.75" customHeight="1" x14ac:dyDescent="0.25">
      <c r="B74" s="17" t="s">
        <v>3</v>
      </c>
      <c r="C74" s="18" t="s">
        <v>134</v>
      </c>
      <c r="D74" s="18"/>
      <c r="E74" s="19" t="s">
        <v>135</v>
      </c>
      <c r="F74" s="19"/>
      <c r="G74" s="19"/>
      <c r="H74" s="19"/>
      <c r="I74" s="19"/>
      <c r="J74" s="19"/>
      <c r="K74" s="20">
        <v>1</v>
      </c>
      <c r="L74" s="20">
        <v>2</v>
      </c>
      <c r="M74" s="20">
        <f t="shared" si="5"/>
        <v>1</v>
      </c>
      <c r="N74" s="21">
        <f t="shared" si="6"/>
        <v>200</v>
      </c>
    </row>
    <row r="75" spans="2:14" ht="23.25" customHeight="1" x14ac:dyDescent="0.25">
      <c r="B75" s="12" t="s">
        <v>3</v>
      </c>
      <c r="C75" s="13" t="s">
        <v>136</v>
      </c>
      <c r="D75" s="13"/>
      <c r="E75" s="14" t="s">
        <v>137</v>
      </c>
      <c r="F75" s="14"/>
      <c r="G75" s="14"/>
      <c r="H75" s="14"/>
      <c r="I75" s="14"/>
      <c r="J75" s="14"/>
      <c r="K75" s="15">
        <f>K76+K77</f>
        <v>118362</v>
      </c>
      <c r="L75" s="15">
        <f>L76+L77</f>
        <v>120882</v>
      </c>
      <c r="M75" s="15">
        <f t="shared" si="5"/>
        <v>2520</v>
      </c>
      <c r="N75" s="16">
        <f t="shared" si="6"/>
        <v>102.12906169209712</v>
      </c>
    </row>
    <row r="76" spans="2:14" ht="23.25" customHeight="1" x14ac:dyDescent="0.25">
      <c r="B76" s="17" t="s">
        <v>3</v>
      </c>
      <c r="C76" s="18" t="s">
        <v>138</v>
      </c>
      <c r="D76" s="18"/>
      <c r="E76" s="19" t="s">
        <v>139</v>
      </c>
      <c r="F76" s="19"/>
      <c r="G76" s="19"/>
      <c r="H76" s="19"/>
      <c r="I76" s="19"/>
      <c r="J76" s="19"/>
      <c r="K76" s="20">
        <v>102121</v>
      </c>
      <c r="L76" s="20">
        <v>103831</v>
      </c>
      <c r="M76" s="20">
        <f t="shared" si="5"/>
        <v>1710</v>
      </c>
      <c r="N76" s="21">
        <f t="shared" si="6"/>
        <v>101.67448419032323</v>
      </c>
    </row>
    <row r="77" spans="2:14" ht="34.5" customHeight="1" x14ac:dyDescent="0.25">
      <c r="B77" s="17" t="s">
        <v>3</v>
      </c>
      <c r="C77" s="18" t="s">
        <v>140</v>
      </c>
      <c r="D77" s="18"/>
      <c r="E77" s="19" t="s">
        <v>141</v>
      </c>
      <c r="F77" s="19"/>
      <c r="G77" s="19"/>
      <c r="H77" s="19"/>
      <c r="I77" s="19"/>
      <c r="J77" s="19"/>
      <c r="K77" s="20">
        <v>16241</v>
      </c>
      <c r="L77" s="20">
        <v>17051</v>
      </c>
      <c r="M77" s="20">
        <f t="shared" si="5"/>
        <v>810</v>
      </c>
      <c r="N77" s="21">
        <f t="shared" si="6"/>
        <v>104.98737762453052</v>
      </c>
    </row>
    <row r="78" spans="2:14" ht="45.75" customHeight="1" x14ac:dyDescent="0.25">
      <c r="B78" s="12" t="s">
        <v>3</v>
      </c>
      <c r="C78" s="13" t="s">
        <v>142</v>
      </c>
      <c r="D78" s="13"/>
      <c r="E78" s="14" t="s">
        <v>143</v>
      </c>
      <c r="F78" s="14"/>
      <c r="G78" s="14"/>
      <c r="H78" s="14"/>
      <c r="I78" s="14"/>
      <c r="J78" s="14"/>
      <c r="K78" s="15">
        <f>K79</f>
        <v>59402</v>
      </c>
      <c r="L78" s="15">
        <f>L79</f>
        <v>65100</v>
      </c>
      <c r="M78" s="15">
        <f t="shared" si="5"/>
        <v>5698</v>
      </c>
      <c r="N78" s="16">
        <f t="shared" si="6"/>
        <v>109.59226962055149</v>
      </c>
    </row>
    <row r="79" spans="2:14" ht="45.75" customHeight="1" x14ac:dyDescent="0.25">
      <c r="B79" s="17" t="s">
        <v>3</v>
      </c>
      <c r="C79" s="18" t="s">
        <v>144</v>
      </c>
      <c r="D79" s="18"/>
      <c r="E79" s="19" t="s">
        <v>145</v>
      </c>
      <c r="F79" s="19"/>
      <c r="G79" s="19"/>
      <c r="H79" s="19"/>
      <c r="I79" s="19"/>
      <c r="J79" s="19"/>
      <c r="K79" s="20">
        <v>59402</v>
      </c>
      <c r="L79" s="20">
        <v>65100</v>
      </c>
      <c r="M79" s="20">
        <f t="shared" si="5"/>
        <v>5698</v>
      </c>
      <c r="N79" s="21">
        <f t="shared" si="6"/>
        <v>109.59226962055149</v>
      </c>
    </row>
    <row r="80" spans="2:14" ht="15" customHeight="1" x14ac:dyDescent="0.25">
      <c r="B80" s="12" t="s">
        <v>3</v>
      </c>
      <c r="C80" s="13" t="s">
        <v>146</v>
      </c>
      <c r="D80" s="13"/>
      <c r="E80" s="14" t="s">
        <v>147</v>
      </c>
      <c r="F80" s="14"/>
      <c r="G80" s="14"/>
      <c r="H80" s="14"/>
      <c r="I80" s="14"/>
      <c r="J80" s="14"/>
      <c r="K80" s="15">
        <v>48578</v>
      </c>
      <c r="L80" s="15">
        <v>56340</v>
      </c>
      <c r="M80" s="15">
        <f t="shared" si="5"/>
        <v>7762</v>
      </c>
      <c r="N80" s="16">
        <f t="shared" si="6"/>
        <v>115.97842644818641</v>
      </c>
    </row>
    <row r="81" spans="2:14" ht="15" customHeight="1" x14ac:dyDescent="0.25">
      <c r="B81" s="12" t="s">
        <v>3</v>
      </c>
      <c r="C81" s="13" t="s">
        <v>148</v>
      </c>
      <c r="D81" s="13"/>
      <c r="E81" s="14" t="s">
        <v>149</v>
      </c>
      <c r="F81" s="14"/>
      <c r="G81" s="14"/>
      <c r="H81" s="14"/>
      <c r="I81" s="14"/>
      <c r="J81" s="14"/>
      <c r="K81" s="15">
        <f>K82+K83</f>
        <v>152379</v>
      </c>
      <c r="L81" s="15">
        <f>L82+L83</f>
        <v>166091</v>
      </c>
      <c r="M81" s="15">
        <f t="shared" si="5"/>
        <v>13712</v>
      </c>
      <c r="N81" s="16">
        <f t="shared" si="6"/>
        <v>108.99861529475847</v>
      </c>
    </row>
    <row r="82" spans="2:14" ht="15" customHeight="1" x14ac:dyDescent="0.25">
      <c r="B82" s="17" t="s">
        <v>3</v>
      </c>
      <c r="C82" s="18" t="s">
        <v>150</v>
      </c>
      <c r="D82" s="18"/>
      <c r="E82" s="19" t="s">
        <v>151</v>
      </c>
      <c r="F82" s="19"/>
      <c r="G82" s="19"/>
      <c r="H82" s="19"/>
      <c r="I82" s="19"/>
      <c r="J82" s="19"/>
      <c r="K82" s="20">
        <v>0</v>
      </c>
      <c r="L82" s="20">
        <v>-63</v>
      </c>
      <c r="M82" s="20">
        <f t="shared" si="5"/>
        <v>-63</v>
      </c>
      <c r="N82" s="21"/>
    </row>
    <row r="83" spans="2:14" ht="15" customHeight="1" x14ac:dyDescent="0.25">
      <c r="B83" s="12" t="s">
        <v>3</v>
      </c>
      <c r="C83" s="13" t="s">
        <v>152</v>
      </c>
      <c r="D83" s="13"/>
      <c r="E83" s="14" t="s">
        <v>153</v>
      </c>
      <c r="F83" s="14"/>
      <c r="G83" s="14"/>
      <c r="H83" s="14"/>
      <c r="I83" s="14"/>
      <c r="J83" s="14"/>
      <c r="K83" s="15">
        <f>K84+K85+K86+K87+K88</f>
        <v>152379</v>
      </c>
      <c r="L83" s="15">
        <f>L84+L85+L86+L87+L88</f>
        <v>166154</v>
      </c>
      <c r="M83" s="15">
        <f t="shared" si="5"/>
        <v>13775</v>
      </c>
      <c r="N83" s="16">
        <f t="shared" ref="N83:N97" si="7">L83/K83*100</f>
        <v>109.03995957448205</v>
      </c>
    </row>
    <row r="84" spans="2:14" ht="23.25" customHeight="1" x14ac:dyDescent="0.25">
      <c r="B84" s="17" t="s">
        <v>3</v>
      </c>
      <c r="C84" s="18" t="s">
        <v>154</v>
      </c>
      <c r="D84" s="18"/>
      <c r="E84" s="19" t="s">
        <v>155</v>
      </c>
      <c r="F84" s="19"/>
      <c r="G84" s="19"/>
      <c r="H84" s="19"/>
      <c r="I84" s="19"/>
      <c r="J84" s="19"/>
      <c r="K84" s="20">
        <v>32426</v>
      </c>
      <c r="L84" s="20">
        <v>40272</v>
      </c>
      <c r="M84" s="20">
        <f t="shared" si="5"/>
        <v>7846</v>
      </c>
      <c r="N84" s="21">
        <f t="shared" si="7"/>
        <v>124.1966323320792</v>
      </c>
    </row>
    <row r="85" spans="2:14" ht="34.5" customHeight="1" x14ac:dyDescent="0.25">
      <c r="B85" s="17" t="s">
        <v>3</v>
      </c>
      <c r="C85" s="18" t="s">
        <v>156</v>
      </c>
      <c r="D85" s="18"/>
      <c r="E85" s="19" t="s">
        <v>157</v>
      </c>
      <c r="F85" s="19"/>
      <c r="G85" s="19"/>
      <c r="H85" s="19"/>
      <c r="I85" s="19"/>
      <c r="J85" s="19"/>
      <c r="K85" s="20">
        <v>2500</v>
      </c>
      <c r="L85" s="20">
        <v>2684</v>
      </c>
      <c r="M85" s="20">
        <f t="shared" si="5"/>
        <v>184</v>
      </c>
      <c r="N85" s="21">
        <f t="shared" si="7"/>
        <v>107.36000000000001</v>
      </c>
    </row>
    <row r="86" spans="2:14" ht="23.25" customHeight="1" x14ac:dyDescent="0.25">
      <c r="B86" s="17" t="s">
        <v>3</v>
      </c>
      <c r="C86" s="18" t="s">
        <v>158</v>
      </c>
      <c r="D86" s="18"/>
      <c r="E86" s="19" t="s">
        <v>159</v>
      </c>
      <c r="F86" s="19"/>
      <c r="G86" s="19"/>
      <c r="H86" s="19"/>
      <c r="I86" s="19"/>
      <c r="J86" s="19"/>
      <c r="K86" s="20">
        <v>56750</v>
      </c>
      <c r="L86" s="20">
        <v>60935</v>
      </c>
      <c r="M86" s="20">
        <f t="shared" si="5"/>
        <v>4185</v>
      </c>
      <c r="N86" s="21">
        <f t="shared" si="7"/>
        <v>107.37444933920706</v>
      </c>
    </row>
    <row r="87" spans="2:14" ht="45.75" customHeight="1" x14ac:dyDescent="0.25">
      <c r="B87" s="17" t="s">
        <v>3</v>
      </c>
      <c r="C87" s="18" t="s">
        <v>160</v>
      </c>
      <c r="D87" s="18"/>
      <c r="E87" s="19" t="s">
        <v>161</v>
      </c>
      <c r="F87" s="19"/>
      <c r="G87" s="19"/>
      <c r="H87" s="19"/>
      <c r="I87" s="19"/>
      <c r="J87" s="19"/>
      <c r="K87" s="20">
        <v>13783</v>
      </c>
      <c r="L87" s="20">
        <v>14021</v>
      </c>
      <c r="M87" s="20">
        <f t="shared" si="5"/>
        <v>238</v>
      </c>
      <c r="N87" s="21">
        <f t="shared" si="7"/>
        <v>101.72676485525646</v>
      </c>
    </row>
    <row r="88" spans="2:14" ht="15" customHeight="1" x14ac:dyDescent="0.25">
      <c r="B88" s="17" t="s">
        <v>3</v>
      </c>
      <c r="C88" s="18" t="s">
        <v>162</v>
      </c>
      <c r="D88" s="18"/>
      <c r="E88" s="19" t="s">
        <v>163</v>
      </c>
      <c r="F88" s="19"/>
      <c r="G88" s="19"/>
      <c r="H88" s="19"/>
      <c r="I88" s="19"/>
      <c r="J88" s="19"/>
      <c r="K88" s="20">
        <v>46920</v>
      </c>
      <c r="L88" s="20">
        <v>48242</v>
      </c>
      <c r="M88" s="20">
        <f t="shared" si="5"/>
        <v>1322</v>
      </c>
      <c r="N88" s="21">
        <f t="shared" si="7"/>
        <v>102.81756180733164</v>
      </c>
    </row>
    <row r="89" spans="2:14" ht="15" customHeight="1" x14ac:dyDescent="0.25">
      <c r="B89" s="12" t="s">
        <v>3</v>
      </c>
      <c r="C89" s="13" t="s">
        <v>164</v>
      </c>
      <c r="D89" s="13"/>
      <c r="E89" s="14" t="s">
        <v>165</v>
      </c>
      <c r="F89" s="14"/>
      <c r="G89" s="14"/>
      <c r="H89" s="14"/>
      <c r="I89" s="14"/>
      <c r="J89" s="14"/>
      <c r="K89" s="15">
        <f>K90+K94+K95+K96</f>
        <v>10316008</v>
      </c>
      <c r="L89" s="15">
        <f>L90+L94+L95+L96</f>
        <v>10133042</v>
      </c>
      <c r="M89" s="15">
        <f t="shared" si="5"/>
        <v>-182966</v>
      </c>
      <c r="N89" s="16">
        <f t="shared" si="7"/>
        <v>98.226387571626532</v>
      </c>
    </row>
    <row r="90" spans="2:14" ht="23.25" customHeight="1" x14ac:dyDescent="0.25">
      <c r="B90" s="12" t="s">
        <v>3</v>
      </c>
      <c r="C90" s="13" t="s">
        <v>166</v>
      </c>
      <c r="D90" s="13"/>
      <c r="E90" s="14" t="s">
        <v>167</v>
      </c>
      <c r="F90" s="14"/>
      <c r="G90" s="14"/>
      <c r="H90" s="14"/>
      <c r="I90" s="14"/>
      <c r="J90" s="14"/>
      <c r="K90" s="15">
        <f>K91+K92+K93</f>
        <v>10311935</v>
      </c>
      <c r="L90" s="15">
        <f>L91+L92+L93</f>
        <v>10117165</v>
      </c>
      <c r="M90" s="15">
        <f t="shared" si="5"/>
        <v>-194770</v>
      </c>
      <c r="N90" s="16">
        <f t="shared" si="7"/>
        <v>98.111217729747139</v>
      </c>
    </row>
    <row r="91" spans="2:14" ht="23.25" customHeight="1" x14ac:dyDescent="0.25">
      <c r="B91" s="12" t="s">
        <v>3</v>
      </c>
      <c r="C91" s="13" t="s">
        <v>168</v>
      </c>
      <c r="D91" s="13"/>
      <c r="E91" s="14" t="s">
        <v>169</v>
      </c>
      <c r="F91" s="14"/>
      <c r="G91" s="14"/>
      <c r="H91" s="14"/>
      <c r="I91" s="14"/>
      <c r="J91" s="14"/>
      <c r="K91" s="15">
        <v>3656775</v>
      </c>
      <c r="L91" s="15">
        <v>3538637</v>
      </c>
      <c r="M91" s="15">
        <f t="shared" si="5"/>
        <v>-118138</v>
      </c>
      <c r="N91" s="16">
        <f t="shared" si="7"/>
        <v>96.769339103444977</v>
      </c>
    </row>
    <row r="92" spans="2:14" ht="15" customHeight="1" x14ac:dyDescent="0.25">
      <c r="B92" s="12" t="s">
        <v>3</v>
      </c>
      <c r="C92" s="13" t="s">
        <v>170</v>
      </c>
      <c r="D92" s="13"/>
      <c r="E92" s="14" t="s">
        <v>171</v>
      </c>
      <c r="F92" s="14"/>
      <c r="G92" s="14"/>
      <c r="H92" s="14"/>
      <c r="I92" s="14"/>
      <c r="J92" s="14"/>
      <c r="K92" s="15">
        <v>6171375</v>
      </c>
      <c r="L92" s="15">
        <v>6095873</v>
      </c>
      <c r="M92" s="15">
        <f t="shared" si="5"/>
        <v>-75502</v>
      </c>
      <c r="N92" s="16">
        <f t="shared" si="7"/>
        <v>98.776577342974619</v>
      </c>
    </row>
    <row r="93" spans="2:14" ht="15" customHeight="1" x14ac:dyDescent="0.25">
      <c r="B93" s="12" t="s">
        <v>3</v>
      </c>
      <c r="C93" s="13" t="s">
        <v>172</v>
      </c>
      <c r="D93" s="13"/>
      <c r="E93" s="14" t="s">
        <v>173</v>
      </c>
      <c r="F93" s="14"/>
      <c r="G93" s="14"/>
      <c r="H93" s="14"/>
      <c r="I93" s="14"/>
      <c r="J93" s="14"/>
      <c r="K93" s="15">
        <v>483785</v>
      </c>
      <c r="L93" s="15">
        <v>482655</v>
      </c>
      <c r="M93" s="15">
        <f t="shared" si="5"/>
        <v>-1130</v>
      </c>
      <c r="N93" s="16">
        <f t="shared" si="7"/>
        <v>99.76642516820489</v>
      </c>
    </row>
    <row r="94" spans="2:14" ht="15" customHeight="1" x14ac:dyDescent="0.25">
      <c r="B94" s="12" t="s">
        <v>3</v>
      </c>
      <c r="C94" s="13" t="s">
        <v>174</v>
      </c>
      <c r="D94" s="13"/>
      <c r="E94" s="14" t="s">
        <v>175</v>
      </c>
      <c r="F94" s="14"/>
      <c r="G94" s="14"/>
      <c r="H94" s="14"/>
      <c r="I94" s="14"/>
      <c r="J94" s="14"/>
      <c r="K94" s="15">
        <v>13915</v>
      </c>
      <c r="L94" s="15">
        <v>26216</v>
      </c>
      <c r="M94" s="15">
        <f t="shared" si="5"/>
        <v>12301</v>
      </c>
      <c r="N94" s="16">
        <f t="shared" si="7"/>
        <v>188.40100610851601</v>
      </c>
    </row>
    <row r="95" spans="2:14" ht="42.75" customHeight="1" x14ac:dyDescent="0.25">
      <c r="B95" s="12" t="s">
        <v>3</v>
      </c>
      <c r="C95" s="13" t="s">
        <v>176</v>
      </c>
      <c r="D95" s="13"/>
      <c r="E95" s="14" t="s">
        <v>177</v>
      </c>
      <c r="F95" s="14"/>
      <c r="G95" s="14"/>
      <c r="H95" s="14"/>
      <c r="I95" s="14"/>
      <c r="J95" s="14"/>
      <c r="K95" s="15">
        <v>26483</v>
      </c>
      <c r="L95" s="15">
        <v>26483</v>
      </c>
      <c r="M95" s="15">
        <f t="shared" si="5"/>
        <v>0</v>
      </c>
      <c r="N95" s="16">
        <f t="shared" si="7"/>
        <v>100</v>
      </c>
    </row>
    <row r="96" spans="2:14" ht="23.25" customHeight="1" x14ac:dyDescent="0.25">
      <c r="B96" s="12" t="s">
        <v>3</v>
      </c>
      <c r="C96" s="13" t="s">
        <v>178</v>
      </c>
      <c r="D96" s="13"/>
      <c r="E96" s="14" t="s">
        <v>179</v>
      </c>
      <c r="F96" s="14"/>
      <c r="G96" s="14"/>
      <c r="H96" s="14"/>
      <c r="I96" s="14"/>
      <c r="J96" s="14"/>
      <c r="K96" s="15">
        <v>-36325</v>
      </c>
      <c r="L96" s="15">
        <v>-36822</v>
      </c>
      <c r="M96" s="15">
        <f t="shared" si="5"/>
        <v>-497</v>
      </c>
      <c r="N96" s="16">
        <f t="shared" si="7"/>
        <v>101.36820371644872</v>
      </c>
    </row>
    <row r="97" spans="2:14" ht="15" customHeight="1" x14ac:dyDescent="0.25">
      <c r="B97" s="22" t="s">
        <v>180</v>
      </c>
      <c r="C97" s="22"/>
      <c r="D97" s="22"/>
      <c r="E97" s="22"/>
      <c r="F97" s="22"/>
      <c r="G97" s="22"/>
      <c r="H97" s="22"/>
      <c r="I97" s="22"/>
      <c r="J97" s="22"/>
      <c r="K97" s="15">
        <f>K9+K89</f>
        <v>21491601</v>
      </c>
      <c r="L97" s="15">
        <f>L9+L89</f>
        <v>22184014</v>
      </c>
      <c r="M97" s="15">
        <f t="shared" si="5"/>
        <v>692413</v>
      </c>
      <c r="N97" s="16">
        <f t="shared" si="7"/>
        <v>103.22178417512961</v>
      </c>
    </row>
  </sheetData>
  <mergeCells count="187">
    <mergeCell ref="B97:J97"/>
    <mergeCell ref="C96:D96"/>
    <mergeCell ref="E96:J96"/>
    <mergeCell ref="C95:D95"/>
    <mergeCell ref="E95:J95"/>
    <mergeCell ref="C94:D94"/>
    <mergeCell ref="E94:J94"/>
    <mergeCell ref="C93:D93"/>
    <mergeCell ref="E93:J93"/>
    <mergeCell ref="C92:D92"/>
    <mergeCell ref="E92:J92"/>
    <mergeCell ref="C90:D90"/>
    <mergeCell ref="E90:J90"/>
    <mergeCell ref="C91:D91"/>
    <mergeCell ref="E91:J91"/>
    <mergeCell ref="C89:D89"/>
    <mergeCell ref="E89:J89"/>
    <mergeCell ref="C87:D87"/>
    <mergeCell ref="E87:J87"/>
    <mergeCell ref="C88:D88"/>
    <mergeCell ref="E88:J88"/>
    <mergeCell ref="C86:D86"/>
    <mergeCell ref="E86:J86"/>
    <mergeCell ref="C85:D85"/>
    <mergeCell ref="E85:J85"/>
    <mergeCell ref="C84:D84"/>
    <mergeCell ref="E84:J84"/>
    <mergeCell ref="C83:D83"/>
    <mergeCell ref="E83:J83"/>
    <mergeCell ref="C82:D82"/>
    <mergeCell ref="E82:J82"/>
    <mergeCell ref="C81:D81"/>
    <mergeCell ref="E81:J81"/>
    <mergeCell ref="C79:D79"/>
    <mergeCell ref="E79:J79"/>
    <mergeCell ref="C80:D80"/>
    <mergeCell ref="E80:J80"/>
    <mergeCell ref="C78:D78"/>
    <mergeCell ref="E78:J78"/>
    <mergeCell ref="C77:D77"/>
    <mergeCell ref="E77:J77"/>
    <mergeCell ref="C75:D75"/>
    <mergeCell ref="E75:J75"/>
    <mergeCell ref="C76:D76"/>
    <mergeCell ref="E76:J76"/>
    <mergeCell ref="C74:D74"/>
    <mergeCell ref="E74:J74"/>
    <mergeCell ref="C73:D73"/>
    <mergeCell ref="E73:J73"/>
    <mergeCell ref="C72:D72"/>
    <mergeCell ref="E72:J72"/>
    <mergeCell ref="C71:D71"/>
    <mergeCell ref="E71:J71"/>
    <mergeCell ref="C70:D70"/>
    <mergeCell ref="E70:J70"/>
    <mergeCell ref="C68:D68"/>
    <mergeCell ref="E68:J68"/>
    <mergeCell ref="C69:D69"/>
    <mergeCell ref="E69:J69"/>
    <mergeCell ref="C67:D67"/>
    <mergeCell ref="E67:J67"/>
    <mergeCell ref="C66:D66"/>
    <mergeCell ref="E66:J66"/>
    <mergeCell ref="C64:D64"/>
    <mergeCell ref="E64:J64"/>
    <mergeCell ref="C65:D65"/>
    <mergeCell ref="E65:J65"/>
    <mergeCell ref="C63:D63"/>
    <mergeCell ref="E63:J63"/>
    <mergeCell ref="C61:D61"/>
    <mergeCell ref="E61:J61"/>
    <mergeCell ref="C62:D62"/>
    <mergeCell ref="E62:J62"/>
    <mergeCell ref="C60:D60"/>
    <mergeCell ref="E60:J60"/>
    <mergeCell ref="C59:D59"/>
    <mergeCell ref="E59:J59"/>
    <mergeCell ref="C57:D57"/>
    <mergeCell ref="E57:J57"/>
    <mergeCell ref="C58:D58"/>
    <mergeCell ref="E58:J58"/>
    <mergeCell ref="C56:D56"/>
    <mergeCell ref="E56:J56"/>
    <mergeCell ref="C55:D55"/>
    <mergeCell ref="E55:J55"/>
    <mergeCell ref="C54:D54"/>
    <mergeCell ref="E54:J54"/>
    <mergeCell ref="C53:D53"/>
    <mergeCell ref="E53:J53"/>
    <mergeCell ref="C52:D52"/>
    <mergeCell ref="E52:J52"/>
    <mergeCell ref="C51:D51"/>
    <mergeCell ref="E51:J51"/>
    <mergeCell ref="C50:D50"/>
    <mergeCell ref="E50:J50"/>
    <mergeCell ref="C48:D48"/>
    <mergeCell ref="E48:J48"/>
    <mergeCell ref="C49:D49"/>
    <mergeCell ref="E49:J49"/>
    <mergeCell ref="C47:D47"/>
    <mergeCell ref="E47:J47"/>
    <mergeCell ref="C46:D46"/>
    <mergeCell ref="E46:J46"/>
    <mergeCell ref="C44:D44"/>
    <mergeCell ref="E44:J44"/>
    <mergeCell ref="C45:D45"/>
    <mergeCell ref="E45:J45"/>
    <mergeCell ref="C43:D43"/>
    <mergeCell ref="E43:J43"/>
    <mergeCell ref="C42:D42"/>
    <mergeCell ref="E42:J42"/>
    <mergeCell ref="C41:D41"/>
    <mergeCell ref="E41:J41"/>
    <mergeCell ref="C40:D40"/>
    <mergeCell ref="E40:J40"/>
    <mergeCell ref="C39:D39"/>
    <mergeCell ref="E39:J39"/>
    <mergeCell ref="C37:D37"/>
    <mergeCell ref="E37:J37"/>
    <mergeCell ref="C38:D38"/>
    <mergeCell ref="E38:J38"/>
    <mergeCell ref="C36:D36"/>
    <mergeCell ref="E36:J36"/>
    <mergeCell ref="C35:D35"/>
    <mergeCell ref="E35:J35"/>
    <mergeCell ref="C34:D34"/>
    <mergeCell ref="E34:J34"/>
    <mergeCell ref="C33:D33"/>
    <mergeCell ref="E33:J33"/>
    <mergeCell ref="C31:D31"/>
    <mergeCell ref="E31:J31"/>
    <mergeCell ref="C32:D32"/>
    <mergeCell ref="E32:J32"/>
    <mergeCell ref="C30:D30"/>
    <mergeCell ref="E30:J30"/>
    <mergeCell ref="C29:D29"/>
    <mergeCell ref="E29:J29"/>
    <mergeCell ref="C28:D28"/>
    <mergeCell ref="E28:J28"/>
    <mergeCell ref="C26:D26"/>
    <mergeCell ref="E26:J26"/>
    <mergeCell ref="C27:D27"/>
    <mergeCell ref="E27:J27"/>
    <mergeCell ref="C25:D25"/>
    <mergeCell ref="E25:J25"/>
    <mergeCell ref="C24:D24"/>
    <mergeCell ref="E24:J24"/>
    <mergeCell ref="C23:D23"/>
    <mergeCell ref="E23:J23"/>
    <mergeCell ref="C21:D21"/>
    <mergeCell ref="E21:J21"/>
    <mergeCell ref="C22:D22"/>
    <mergeCell ref="E22:J22"/>
    <mergeCell ref="C20:D20"/>
    <mergeCell ref="E20:J20"/>
    <mergeCell ref="C19:D19"/>
    <mergeCell ref="E19:J19"/>
    <mergeCell ref="C18:D18"/>
    <mergeCell ref="E18:J18"/>
    <mergeCell ref="C17:D17"/>
    <mergeCell ref="E17:J17"/>
    <mergeCell ref="C16:D16"/>
    <mergeCell ref="E16:J16"/>
    <mergeCell ref="C15:D15"/>
    <mergeCell ref="E15:J15"/>
    <mergeCell ref="C14:D14"/>
    <mergeCell ref="E14:J14"/>
    <mergeCell ref="C13:D13"/>
    <mergeCell ref="E13:J13"/>
    <mergeCell ref="C10:D10"/>
    <mergeCell ref="E10:J10"/>
    <mergeCell ref="C11:D11"/>
    <mergeCell ref="E11:J11"/>
    <mergeCell ref="C12:D12"/>
    <mergeCell ref="E12:J12"/>
    <mergeCell ref="B3:N3"/>
    <mergeCell ref="B6:B7"/>
    <mergeCell ref="C6:D7"/>
    <mergeCell ref="E6:J7"/>
    <mergeCell ref="C8:D8"/>
    <mergeCell ref="E8:J8"/>
    <mergeCell ref="C9:D9"/>
    <mergeCell ref="E9:J9"/>
    <mergeCell ref="K6:K7"/>
    <mergeCell ref="L6:L7"/>
    <mergeCell ref="M6:M7"/>
    <mergeCell ref="N6:N7"/>
  </mergeCells>
  <pageMargins left="0.23622047244094491" right="0.11811023622047245" top="0.35433070866141736" bottom="0.15748031496062992" header="0.23622047244094491" footer="0.23622047244094491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Исполнение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Андрей Сергеевич Душкин</cp:lastModifiedBy>
  <cp:lastPrinted>2021-01-27T08:51:26Z</cp:lastPrinted>
  <dcterms:created xsi:type="dcterms:W3CDTF">2020-10-21T07:29:29Z</dcterms:created>
  <dcterms:modified xsi:type="dcterms:W3CDTF">2021-04-21T12:48:03Z</dcterms:modified>
</cp:coreProperties>
</file>