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690" windowWidth="22170" windowHeight="8550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J34" i="1" l="1"/>
  <c r="I33" i="1"/>
  <c r="J33" i="1"/>
  <c r="J22" i="1"/>
  <c r="I22" i="1"/>
  <c r="I21" i="1"/>
  <c r="I8" i="1"/>
  <c r="I47" i="1"/>
  <c r="L35" i="1"/>
  <c r="L18" i="1" l="1"/>
  <c r="K18" i="1"/>
  <c r="G16" i="1"/>
  <c r="H16" i="1"/>
  <c r="F16" i="1"/>
  <c r="L16" i="1" l="1"/>
  <c r="K16" i="1"/>
  <c r="D36" i="1"/>
  <c r="E36" i="1"/>
  <c r="F36" i="1"/>
  <c r="G36" i="1"/>
  <c r="H36" i="1"/>
  <c r="C36" i="1"/>
  <c r="C6" i="1"/>
  <c r="D61" i="1"/>
  <c r="E61" i="1"/>
  <c r="F61" i="1"/>
  <c r="G61" i="1"/>
  <c r="H61" i="1"/>
  <c r="C61" i="1"/>
  <c r="D58" i="1"/>
  <c r="E58" i="1"/>
  <c r="F58" i="1"/>
  <c r="G58" i="1"/>
  <c r="H58" i="1"/>
  <c r="C58" i="1"/>
  <c r="D53" i="1"/>
  <c r="E53" i="1"/>
  <c r="F53" i="1"/>
  <c r="G53" i="1"/>
  <c r="H53" i="1"/>
  <c r="C53" i="1"/>
  <c r="D48" i="1"/>
  <c r="E48" i="1"/>
  <c r="F48" i="1"/>
  <c r="G48" i="1"/>
  <c r="H48" i="1"/>
  <c r="C48" i="1"/>
  <c r="D46" i="1"/>
  <c r="E46" i="1"/>
  <c r="F46" i="1"/>
  <c r="G46" i="1"/>
  <c r="H46" i="1"/>
  <c r="C46" i="1"/>
  <c r="D43" i="1"/>
  <c r="E43" i="1"/>
  <c r="F43" i="1"/>
  <c r="G43" i="1"/>
  <c r="H43" i="1"/>
  <c r="C43" i="1"/>
  <c r="D32" i="1"/>
  <c r="E32" i="1"/>
  <c r="F32" i="1"/>
  <c r="G32" i="1"/>
  <c r="H32" i="1"/>
  <c r="C32" i="1"/>
  <c r="D27" i="1"/>
  <c r="E27" i="1"/>
  <c r="F27" i="1"/>
  <c r="G27" i="1"/>
  <c r="H27" i="1"/>
  <c r="C27" i="1"/>
  <c r="D20" i="1"/>
  <c r="E20" i="1"/>
  <c r="F20" i="1"/>
  <c r="G20" i="1"/>
  <c r="H20" i="1"/>
  <c r="C20" i="1"/>
  <c r="D16" i="1"/>
  <c r="E16" i="1"/>
  <c r="C16" i="1"/>
  <c r="D14" i="1"/>
  <c r="E14" i="1"/>
  <c r="F14" i="1"/>
  <c r="G14" i="1"/>
  <c r="H14" i="1"/>
  <c r="C14" i="1"/>
  <c r="D6" i="1"/>
  <c r="E6" i="1"/>
  <c r="F6" i="1"/>
  <c r="G6" i="1"/>
  <c r="H6" i="1"/>
  <c r="I6" i="1" l="1"/>
  <c r="J6" i="1"/>
  <c r="L6" i="1"/>
  <c r="K6" i="1"/>
  <c r="J16" i="1"/>
  <c r="I16" i="1"/>
  <c r="D63" i="1"/>
  <c r="G63" i="1"/>
  <c r="F63" i="1"/>
  <c r="E63" i="1"/>
  <c r="H63" i="1"/>
  <c r="C63" i="1"/>
  <c r="J63" i="1" l="1"/>
  <c r="L63" i="1"/>
  <c r="K63" i="1"/>
  <c r="I63" i="1"/>
  <c r="K7" i="1"/>
  <c r="L7" i="1"/>
  <c r="K8" i="1"/>
  <c r="L8" i="1"/>
  <c r="K9" i="1"/>
  <c r="L9" i="1"/>
  <c r="K10" i="1"/>
  <c r="L10" i="1"/>
  <c r="K12" i="1"/>
  <c r="K13" i="1"/>
  <c r="L13" i="1"/>
  <c r="K17" i="1"/>
  <c r="K19" i="1"/>
  <c r="L19" i="1"/>
  <c r="K20" i="1"/>
  <c r="L20" i="1"/>
  <c r="K21" i="1"/>
  <c r="L21" i="1"/>
  <c r="K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K34" i="1"/>
  <c r="K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8" i="1"/>
  <c r="L48" i="1"/>
  <c r="K49" i="1"/>
  <c r="L49" i="1"/>
  <c r="K50" i="1"/>
  <c r="L50" i="1"/>
  <c r="K51" i="1"/>
  <c r="L51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K60" i="1"/>
  <c r="L60" i="1"/>
  <c r="K61" i="1"/>
  <c r="L61" i="1"/>
  <c r="K62" i="1"/>
  <c r="L62" i="1"/>
  <c r="J8" i="1"/>
  <c r="I9" i="1"/>
  <c r="J9" i="1"/>
  <c r="I10" i="1"/>
  <c r="J10" i="1"/>
  <c r="I12" i="1"/>
  <c r="I13" i="1"/>
  <c r="J13" i="1"/>
  <c r="I17" i="1"/>
  <c r="J17" i="1"/>
  <c r="I19" i="1"/>
  <c r="J19" i="1"/>
  <c r="I20" i="1"/>
  <c r="J20" i="1"/>
  <c r="J21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I34" i="1"/>
  <c r="I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J47" i="1"/>
  <c r="I48" i="1"/>
  <c r="J48" i="1"/>
  <c r="I49" i="1"/>
  <c r="J49" i="1"/>
  <c r="I50" i="1"/>
  <c r="J50" i="1"/>
  <c r="I51" i="1"/>
  <c r="J51" i="1"/>
  <c r="I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J7" i="1"/>
  <c r="I7" i="1"/>
</calcChain>
</file>

<file path=xl/sharedStrings.xml><?xml version="1.0" encoding="utf-8"?>
<sst xmlns="http://schemas.openxmlformats.org/spreadsheetml/2006/main" count="130" uniqueCount="130">
  <si>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</si>
  <si>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</si>
  <si>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</si>
  <si>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</si>
  <si>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</si>
  <si>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</si>
  <si>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</si>
  <si>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</si>
  <si>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</si>
  <si>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</si>
  <si>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</si>
  <si>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</si>
  <si>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</si>
  <si>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</si>
  <si>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</si>
  <si>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</si>
  <si>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</si>
  <si>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</si>
  <si>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</si>
  <si>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</si>
  <si>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</si>
  <si>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</si>
  <si>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</si>
  <si>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</si>
  <si>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</si>
  <si>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</si>
  <si>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</si>
  <si>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</si>
  <si>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</si>
  <si>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</si>
  <si>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</si>
  <si>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</si>
  <si>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</si>
  <si>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</si>
  <si>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</si>
  <si>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</si>
  <si>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</si>
  <si>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</si>
  <si>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</si>
  <si>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</si>
  <si>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</si>
  <si>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</si>
  <si>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</si>
  <si>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</si>
  <si>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</si>
  <si>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</si>
  <si>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</si>
  <si>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</si>
  <si>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</si>
  <si>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</si>
  <si>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</si>
  <si>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</si>
  <si>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</si>
  <si>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</si>
  <si>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</si>
  <si>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</si>
  <si>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</si>
  <si>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</si>
  <si>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</si>
  <si>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</si>
  <si>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</si>
  <si>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</si>
  <si>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</si>
  <si>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</si>
  <si>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</si>
  <si>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</si>
  <si>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</si>
  <si>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</si>
  <si>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</si>
  <si>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</si>
  <si>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</si>
  <si>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</si>
  <si>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</si>
  <si>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</si>
  <si>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</si>
  <si>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</si>
  <si>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</si>
  <si>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</si>
  <si>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</si>
  <si>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</si>
  <si>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</si>
  <si>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</si>
  <si>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</si>
  <si>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</si>
  <si>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</si>
  <si>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</si>
  <si>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</si>
  <si>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</si>
  <si>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</si>
  <si>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</si>
  <si>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</si>
  <si>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</si>
  <si>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</si>
  <si>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</si>
  <si>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</si>
  <si>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</si>
  <si>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</si>
  <si>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</si>
  <si>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</si>
  <si>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</si>
  <si>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</si>
  <si>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</si>
  <si>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</si>
  <si>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</si>
  <si>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</si>
  <si>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</si>
  <si>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</si>
  <si>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</si>
  <si>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</si>
  <si>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</si>
  <si>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</si>
  <si>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2020 год</t>
  </si>
  <si>
    <t>Кассовый план на 1 квартал 2020 года</t>
  </si>
  <si>
    <t>Исполнено за 1 квартал 2020 года</t>
  </si>
  <si>
    <t xml:space="preserve">       000 0406 0000000000 000</t>
  </si>
  <si>
    <t xml:space="preserve">       000 0602 0000000000 000</t>
  </si>
  <si>
    <t>% исполнения плана 2020 года</t>
  </si>
  <si>
    <t>% исполнения кассового плана за 1 квартал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</si>
  <si>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</si>
  <si>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</si>
  <si>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</si>
  <si>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>за 1 квартал 2020 и 1 квартал 2021 года</t>
  </si>
  <si>
    <t>План на 2021 год</t>
  </si>
  <si>
    <t>Кассовый план на 1 квартал 2021 года</t>
  </si>
  <si>
    <t>Исполнено за 1 квартал 2021 года</t>
  </si>
  <si>
    <t>% исполнения плана 2021 года</t>
  </si>
  <si>
    <t>% исполнения кассового плана за 1 квартал 2021 года</t>
  </si>
  <si>
    <t xml:space="preserve">       000 0310 0000000000 000</t>
  </si>
  <si>
    <t xml:space="preserve">       Защита населения и территории от чрезвычайных ситуаций природного и техногенного характера, пожарная безопасность</t>
  </si>
  <si>
    <t xml:space="preserve">       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</si>
</sst>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 ;[Red]\-#,##0.000\ "/>
    <numFmt numFmtId="165" formatCode="#,##0.00_ ;[Red]\-#,##0.00\ 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ColWidth="8.85546875" defaultRowHeight="15" x14ac:dyDescent="0.25"/>
  <cols>
    <col min="1" max="1" width="41.5703125" style="4" customWidth="1"/>
    <col min="2" max="2" width="27.42578125" style="4" customWidth="1"/>
    <col min="3" max="5" width="18.140625" style="4" customWidth="1"/>
    <col min="6" max="6" width="16.7109375" style="4" bestFit="1" customWidth="1"/>
    <col min="7" max="7" width="17.85546875" style="4" bestFit="1" customWidth="1"/>
    <col min="8" max="8" width="15.42578125" style="4" customWidth="1"/>
    <col min="9" max="9" width="13.5703125" style="4" customWidth="1"/>
    <col min="10" max="12" width="18.140625" style="4" customWidth="1"/>
    <col min="13" max="16384" width="8.85546875" style="4"/>
  </cols>
  <sheetData>
    <row r="1" spans="1:12" ht="19.149999999999999" customHeight="1" x14ac:dyDescent="0.25">
      <c r="B1" s="17" t="s">
        <v>120</v>
      </c>
      <c r="C1" s="17"/>
      <c r="D1" s="17"/>
      <c r="E1" s="17"/>
      <c r="F1" s="17"/>
      <c r="G1" s="17"/>
      <c r="H1" s="17"/>
      <c r="I1" s="17"/>
      <c r="J1" s="17"/>
    </row>
    <row r="2" spans="1:12" ht="19.149999999999999" customHeight="1" x14ac:dyDescent="0.25">
      <c r="B2" s="17" t="s">
        <v>121</v>
      </c>
      <c r="C2" s="17"/>
      <c r="D2" s="17"/>
      <c r="E2" s="17"/>
      <c r="F2" s="17"/>
      <c r="G2" s="17"/>
      <c r="H2" s="17"/>
      <c r="I2" s="17"/>
      <c r="J2" s="17"/>
    </row>
    <row r="3" spans="1:12" ht="19.149999999999999" customHeight="1" x14ac:dyDescent="0.25">
      <c r="A3" s="4" t="s">
        <v>119</v>
      </c>
      <c r="B3" s="15"/>
      <c r="C3" s="16"/>
      <c r="D3" s="16"/>
    </row>
    <row r="4" spans="1:12" ht="57" x14ac:dyDescent="0.25">
      <c r="A4" s="14" t="s">
        <v>0</v>
      </c>
      <c r="B4" s="14"/>
      <c r="C4" s="5" t="s">
        <v>111</v>
      </c>
      <c r="D4" s="5" t="s">
        <v>112</v>
      </c>
      <c r="E4" s="5" t="s">
        <v>113</v>
      </c>
      <c r="F4" s="5" t="s">
        <v>122</v>
      </c>
      <c r="G4" s="5" t="s">
        <v>123</v>
      </c>
      <c r="H4" s="5" t="s">
        <v>124</v>
      </c>
      <c r="I4" s="5" t="s">
        <v>116</v>
      </c>
      <c r="J4" s="5" t="s">
        <v>117</v>
      </c>
      <c r="K4" s="5" t="s">
        <v>125</v>
      </c>
      <c r="L4" s="5" t="s">
        <v>126</v>
      </c>
    </row>
    <row r="5" spans="1:12" x14ac:dyDescent="0.25">
      <c r="A5" s="6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8.5" x14ac:dyDescent="0.25">
      <c r="A6" s="7" t="s">
        <v>57</v>
      </c>
      <c r="B6" s="8" t="s">
        <v>1</v>
      </c>
      <c r="C6" s="3">
        <f>SUM(C7:C13)</f>
        <v>2806.9189999999999</v>
      </c>
      <c r="D6" s="3">
        <f t="shared" ref="D6:H6" si="0">SUM(D7:D13)</f>
        <v>794.40200000000004</v>
      </c>
      <c r="E6" s="3">
        <f t="shared" si="0"/>
        <v>567.327</v>
      </c>
      <c r="F6" s="3">
        <f t="shared" si="0"/>
        <v>3177.06</v>
      </c>
      <c r="G6" s="3">
        <f t="shared" si="0"/>
        <v>568.88699999999994</v>
      </c>
      <c r="H6" s="3">
        <f t="shared" si="0"/>
        <v>466.93700000000001</v>
      </c>
      <c r="I6" s="9">
        <f>E6*100/C6</f>
        <v>20.211733933184391</v>
      </c>
      <c r="J6" s="9">
        <f>E6*100/D6</f>
        <v>71.415605700891987</v>
      </c>
      <c r="K6" s="9">
        <f>H6*100/F6</f>
        <v>14.697141382284252</v>
      </c>
      <c r="L6" s="9">
        <f>H6*100/G6</f>
        <v>82.079042059319349</v>
      </c>
    </row>
    <row r="7" spans="1:12" ht="45" x14ac:dyDescent="0.25">
      <c r="A7" s="2" t="s">
        <v>58</v>
      </c>
      <c r="B7" s="10" t="s">
        <v>2</v>
      </c>
      <c r="C7" s="11">
        <v>6.1550000000000002</v>
      </c>
      <c r="D7" s="11">
        <v>2.5449999999999999</v>
      </c>
      <c r="E7" s="11">
        <v>0.92600000000000005</v>
      </c>
      <c r="F7" s="12">
        <v>6.2160000000000002</v>
      </c>
      <c r="G7" s="12">
        <v>1.1839999999999999</v>
      </c>
      <c r="H7" s="12">
        <v>1.046</v>
      </c>
      <c r="I7" s="13">
        <f>E7*100/C7</f>
        <v>15.044679122664501</v>
      </c>
      <c r="J7" s="13">
        <f>E7*100/D7</f>
        <v>36.385068762278983</v>
      </c>
      <c r="K7" s="13">
        <f t="shared" ref="K7:K63" si="1">H7*100/F7</f>
        <v>16.827541827541829</v>
      </c>
      <c r="L7" s="13">
        <f t="shared" ref="L7:L63" si="2">H7*100/G7</f>
        <v>88.344594594594611</v>
      </c>
    </row>
    <row r="8" spans="1:12" ht="75" x14ac:dyDescent="0.25">
      <c r="A8" s="2" t="s">
        <v>59</v>
      </c>
      <c r="B8" s="10" t="s">
        <v>3</v>
      </c>
      <c r="C8" s="11">
        <v>11.145</v>
      </c>
      <c r="D8" s="11">
        <v>5.835</v>
      </c>
      <c r="E8" s="11">
        <v>1.5960000000000001</v>
      </c>
      <c r="F8" s="12">
        <v>10.842000000000001</v>
      </c>
      <c r="G8" s="12">
        <v>6.0060000000000002</v>
      </c>
      <c r="H8" s="12">
        <v>2.1970000000000001</v>
      </c>
      <c r="I8" s="13">
        <f>E8*100/C8</f>
        <v>14.320323014804847</v>
      </c>
      <c r="J8" s="13">
        <f t="shared" ref="J8:J63" si="3">E8*100/D8</f>
        <v>27.352185089974299</v>
      </c>
      <c r="K8" s="13">
        <f t="shared" si="1"/>
        <v>20.26378896882494</v>
      </c>
      <c r="L8" s="13">
        <f t="shared" si="2"/>
        <v>36.580086580086579</v>
      </c>
    </row>
    <row r="9" spans="1:12" ht="75" x14ac:dyDescent="0.25">
      <c r="A9" s="2" t="s">
        <v>60</v>
      </c>
      <c r="B9" s="10" t="s">
        <v>4</v>
      </c>
      <c r="C9" s="11">
        <v>1167.798</v>
      </c>
      <c r="D9" s="11">
        <v>323.80599999999998</v>
      </c>
      <c r="E9" s="11">
        <v>197.773</v>
      </c>
      <c r="F9" s="12">
        <v>1117.22</v>
      </c>
      <c r="G9" s="12">
        <v>275.82</v>
      </c>
      <c r="H9" s="12">
        <v>243.97</v>
      </c>
      <c r="I9" s="13">
        <f t="shared" ref="I9:I63" si="4">E9*100/C9</f>
        <v>16.935548784978224</v>
      </c>
      <c r="J9" s="13">
        <f t="shared" si="3"/>
        <v>61.077620550576583</v>
      </c>
      <c r="K9" s="13">
        <f t="shared" si="1"/>
        <v>21.837238860743632</v>
      </c>
      <c r="L9" s="13">
        <f t="shared" si="2"/>
        <v>88.452614023638603</v>
      </c>
    </row>
    <row r="10" spans="1:12" ht="60" x14ac:dyDescent="0.25">
      <c r="A10" s="2" t="s">
        <v>61</v>
      </c>
      <c r="B10" s="10" t="s">
        <v>5</v>
      </c>
      <c r="C10" s="11">
        <v>96.2</v>
      </c>
      <c r="D10" s="11">
        <v>20.172000000000001</v>
      </c>
      <c r="E10" s="11">
        <v>17.401</v>
      </c>
      <c r="F10" s="12">
        <v>109.446</v>
      </c>
      <c r="G10" s="12">
        <v>26.582000000000001</v>
      </c>
      <c r="H10" s="12">
        <v>20.759</v>
      </c>
      <c r="I10" s="13">
        <f t="shared" si="4"/>
        <v>18.088357588357585</v>
      </c>
      <c r="J10" s="13">
        <f t="shared" si="3"/>
        <v>86.263137021614114</v>
      </c>
      <c r="K10" s="13">
        <f t="shared" si="1"/>
        <v>18.967344626573837</v>
      </c>
      <c r="L10" s="13">
        <f t="shared" si="2"/>
        <v>78.094199082085623</v>
      </c>
    </row>
    <row r="11" spans="1:12" ht="30" x14ac:dyDescent="0.25">
      <c r="A11" s="2" t="s">
        <v>108</v>
      </c>
      <c r="B11" s="10" t="s">
        <v>6</v>
      </c>
      <c r="C11" s="11">
        <v>0</v>
      </c>
      <c r="D11" s="11">
        <v>0</v>
      </c>
      <c r="E11" s="11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2" t="s">
        <v>62</v>
      </c>
      <c r="B12" s="10" t="s">
        <v>7</v>
      </c>
      <c r="C12" s="11">
        <v>24.26</v>
      </c>
      <c r="D12" s="11">
        <v>0</v>
      </c>
      <c r="E12" s="11">
        <v>0</v>
      </c>
      <c r="F12" s="12">
        <v>25</v>
      </c>
      <c r="G12" s="12">
        <v>0</v>
      </c>
      <c r="H12" s="12">
        <v>0</v>
      </c>
      <c r="I12" s="13">
        <f t="shared" si="4"/>
        <v>0</v>
      </c>
      <c r="J12" s="13">
        <v>0</v>
      </c>
      <c r="K12" s="13">
        <f t="shared" si="1"/>
        <v>0</v>
      </c>
      <c r="L12" s="13">
        <v>0</v>
      </c>
    </row>
    <row r="13" spans="1:12" x14ac:dyDescent="0.25">
      <c r="A13" s="2" t="s">
        <v>63</v>
      </c>
      <c r="B13" s="10" t="s">
        <v>8</v>
      </c>
      <c r="C13" s="11">
        <v>1501.3610000000001</v>
      </c>
      <c r="D13" s="11">
        <v>442.04399999999998</v>
      </c>
      <c r="E13" s="11">
        <v>349.63099999999997</v>
      </c>
      <c r="F13" s="12">
        <v>1908.336</v>
      </c>
      <c r="G13" s="12">
        <v>259.29500000000002</v>
      </c>
      <c r="H13" s="12">
        <v>198.965</v>
      </c>
      <c r="I13" s="13">
        <f t="shared" si="4"/>
        <v>23.287603714229952</v>
      </c>
      <c r="J13" s="13">
        <f t="shared" si="3"/>
        <v>79.094162572051644</v>
      </c>
      <c r="K13" s="13">
        <f t="shared" si="1"/>
        <v>10.426098967896639</v>
      </c>
      <c r="L13" s="13">
        <f t="shared" si="2"/>
        <v>76.733064656086697</v>
      </c>
    </row>
    <row r="14" spans="1:12" ht="28.5" x14ac:dyDescent="0.25">
      <c r="A14" s="7" t="s">
        <v>109</v>
      </c>
      <c r="B14" s="8" t="s">
        <v>9</v>
      </c>
      <c r="C14" s="3">
        <f>C15</f>
        <v>0</v>
      </c>
      <c r="D14" s="3">
        <f t="shared" ref="D14:H14" si="5">D15</f>
        <v>0</v>
      </c>
      <c r="E14" s="3">
        <f t="shared" si="5"/>
        <v>0</v>
      </c>
      <c r="F14" s="3">
        <f t="shared" si="5"/>
        <v>1.35</v>
      </c>
      <c r="G14" s="3">
        <f t="shared" si="5"/>
        <v>0</v>
      </c>
      <c r="H14" s="3">
        <f t="shared" si="5"/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30" x14ac:dyDescent="0.25">
      <c r="A15" s="2" t="s">
        <v>110</v>
      </c>
      <c r="B15" s="10" t="s">
        <v>10</v>
      </c>
      <c r="C15" s="11">
        <v>0</v>
      </c>
      <c r="D15" s="11">
        <v>0</v>
      </c>
      <c r="E15" s="11">
        <v>0</v>
      </c>
      <c r="F15" s="12">
        <v>1.35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ht="57" x14ac:dyDescent="0.25">
      <c r="A16" s="7" t="s">
        <v>64</v>
      </c>
      <c r="B16" s="8" t="s">
        <v>11</v>
      </c>
      <c r="C16" s="3">
        <f>C17+C19</f>
        <v>180.858</v>
      </c>
      <c r="D16" s="3">
        <f t="shared" ref="D16:E16" si="6">D17+D19</f>
        <v>41.042000000000002</v>
      </c>
      <c r="E16" s="3">
        <f t="shared" si="6"/>
        <v>26.71</v>
      </c>
      <c r="F16" s="3">
        <f>F17+F19+F18</f>
        <v>167.68299999999999</v>
      </c>
      <c r="G16" s="3">
        <f t="shared" ref="G16:H16" si="7">G17+G19+G18</f>
        <v>21.178999999999998</v>
      </c>
      <c r="H16" s="3">
        <f t="shared" si="7"/>
        <v>14.458</v>
      </c>
      <c r="I16" s="9">
        <f t="shared" si="4"/>
        <v>14.768492408408807</v>
      </c>
      <c r="J16" s="9">
        <f t="shared" si="3"/>
        <v>65.07967447980117</v>
      </c>
      <c r="K16" s="9">
        <f t="shared" si="1"/>
        <v>8.6222216921214443</v>
      </c>
      <c r="L16" s="9">
        <f t="shared" si="2"/>
        <v>68.265734926106049</v>
      </c>
    </row>
    <row r="17" spans="1:12" ht="60" x14ac:dyDescent="0.25">
      <c r="A17" s="2" t="s">
        <v>65</v>
      </c>
      <c r="B17" s="10" t="s">
        <v>12</v>
      </c>
      <c r="C17" s="11">
        <v>104.803</v>
      </c>
      <c r="D17" s="11">
        <v>18.332999999999998</v>
      </c>
      <c r="E17" s="11">
        <v>11.292999999999999</v>
      </c>
      <c r="F17" s="12">
        <v>0.1</v>
      </c>
      <c r="G17" s="12">
        <v>0</v>
      </c>
      <c r="H17" s="12">
        <v>0</v>
      </c>
      <c r="I17" s="13">
        <f t="shared" si="4"/>
        <v>10.77545490110016</v>
      </c>
      <c r="J17" s="13">
        <f t="shared" si="3"/>
        <v>61.599301805487379</v>
      </c>
      <c r="K17" s="13">
        <f t="shared" si="1"/>
        <v>0</v>
      </c>
      <c r="L17" s="13">
        <v>0</v>
      </c>
    </row>
    <row r="18" spans="1:12" ht="60" x14ac:dyDescent="0.25">
      <c r="A18" s="2" t="s">
        <v>128</v>
      </c>
      <c r="B18" s="10" t="s">
        <v>127</v>
      </c>
      <c r="C18" s="11">
        <v>0</v>
      </c>
      <c r="D18" s="11">
        <v>0</v>
      </c>
      <c r="E18" s="11">
        <v>0</v>
      </c>
      <c r="F18" s="12">
        <v>94.506</v>
      </c>
      <c r="G18" s="12">
        <v>19.209</v>
      </c>
      <c r="H18" s="12">
        <v>13.23</v>
      </c>
      <c r="I18" s="13">
        <v>0</v>
      </c>
      <c r="J18" s="13">
        <v>0</v>
      </c>
      <c r="K18" s="13">
        <f t="shared" si="1"/>
        <v>13.999111167544918</v>
      </c>
      <c r="L18" s="13">
        <f t="shared" si="2"/>
        <v>68.873965328752149</v>
      </c>
    </row>
    <row r="19" spans="1:12" ht="45" x14ac:dyDescent="0.25">
      <c r="A19" s="2" t="s">
        <v>66</v>
      </c>
      <c r="B19" s="10" t="s">
        <v>13</v>
      </c>
      <c r="C19" s="11">
        <v>76.055000000000007</v>
      </c>
      <c r="D19" s="11">
        <v>22.709</v>
      </c>
      <c r="E19" s="11">
        <v>15.417</v>
      </c>
      <c r="F19" s="12">
        <v>73.076999999999998</v>
      </c>
      <c r="G19" s="12">
        <v>1.97</v>
      </c>
      <c r="H19" s="12">
        <v>1.228</v>
      </c>
      <c r="I19" s="13">
        <f t="shared" si="4"/>
        <v>20.270856616921964</v>
      </c>
      <c r="J19" s="13">
        <f t="shared" si="3"/>
        <v>67.889383063983445</v>
      </c>
      <c r="K19" s="13">
        <f t="shared" si="1"/>
        <v>1.6804192837691749</v>
      </c>
      <c r="L19" s="13">
        <f t="shared" si="2"/>
        <v>62.335025380710661</v>
      </c>
    </row>
    <row r="20" spans="1:12" ht="28.5" x14ac:dyDescent="0.25">
      <c r="A20" s="7" t="s">
        <v>67</v>
      </c>
      <c r="B20" s="8" t="s">
        <v>14</v>
      </c>
      <c r="C20" s="3">
        <f>SUM(C21:C26)</f>
        <v>1138.4490000000001</v>
      </c>
      <c r="D20" s="3">
        <f t="shared" ref="D20:H20" si="8">SUM(D21:D26)</f>
        <v>181.55200000000002</v>
      </c>
      <c r="E20" s="3">
        <f t="shared" si="8"/>
        <v>116.38599999999998</v>
      </c>
      <c r="F20" s="3">
        <f t="shared" si="8"/>
        <v>2048.723</v>
      </c>
      <c r="G20" s="3">
        <f t="shared" si="8"/>
        <v>228.22699999999998</v>
      </c>
      <c r="H20" s="3">
        <f t="shared" si="8"/>
        <v>188.273</v>
      </c>
      <c r="I20" s="9">
        <f t="shared" si="4"/>
        <v>10.223207188025109</v>
      </c>
      <c r="J20" s="9">
        <f t="shared" si="3"/>
        <v>64.106151405657869</v>
      </c>
      <c r="K20" s="9">
        <f t="shared" si="1"/>
        <v>9.1897733368542251</v>
      </c>
      <c r="L20" s="9">
        <f t="shared" si="2"/>
        <v>82.493745262392267</v>
      </c>
    </row>
    <row r="21" spans="1:12" x14ac:dyDescent="0.25">
      <c r="A21" s="2" t="s">
        <v>68</v>
      </c>
      <c r="B21" s="10" t="s">
        <v>15</v>
      </c>
      <c r="C21" s="11">
        <v>6.4489999999999998</v>
      </c>
      <c r="D21" s="11">
        <v>6.0069999999999997</v>
      </c>
      <c r="E21" s="11">
        <v>0.39</v>
      </c>
      <c r="F21" s="12">
        <v>6.5380000000000003</v>
      </c>
      <c r="G21" s="12">
        <v>6.2480000000000002</v>
      </c>
      <c r="H21" s="12">
        <v>1.2949999999999999</v>
      </c>
      <c r="I21" s="13">
        <f t="shared" si="4"/>
        <v>6.0474492169328578</v>
      </c>
      <c r="J21" s="13">
        <f t="shared" si="3"/>
        <v>6.4924255035791578</v>
      </c>
      <c r="K21" s="13">
        <f t="shared" si="1"/>
        <v>19.807280513918627</v>
      </c>
      <c r="L21" s="13">
        <f t="shared" si="2"/>
        <v>20.726632522407169</v>
      </c>
    </row>
    <row r="22" spans="1:12" x14ac:dyDescent="0.25">
      <c r="A22" s="2" t="s">
        <v>69</v>
      </c>
      <c r="B22" s="10" t="s">
        <v>114</v>
      </c>
      <c r="C22" s="11">
        <v>2.9470000000000001</v>
      </c>
      <c r="D22" s="11">
        <v>1.4E-2</v>
      </c>
      <c r="E22" s="11">
        <v>1.4E-2</v>
      </c>
      <c r="F22" s="12">
        <v>10</v>
      </c>
      <c r="G22" s="12">
        <v>0</v>
      </c>
      <c r="H22" s="12">
        <v>0</v>
      </c>
      <c r="I22" s="13">
        <f t="shared" si="4"/>
        <v>0.47505938242280288</v>
      </c>
      <c r="J22" s="13">
        <f t="shared" si="3"/>
        <v>100.00000000000001</v>
      </c>
      <c r="K22" s="13">
        <f t="shared" si="1"/>
        <v>0</v>
      </c>
      <c r="L22" s="13">
        <v>0</v>
      </c>
    </row>
    <row r="23" spans="1:12" x14ac:dyDescent="0.25">
      <c r="A23" s="2" t="s">
        <v>70</v>
      </c>
      <c r="B23" s="10" t="s">
        <v>16</v>
      </c>
      <c r="C23" s="11">
        <v>148.518</v>
      </c>
      <c r="D23" s="11">
        <v>1.21</v>
      </c>
      <c r="E23" s="11">
        <v>6.0000000000000001E-3</v>
      </c>
      <c r="F23" s="12">
        <v>140.77199999999999</v>
      </c>
      <c r="G23" s="12">
        <v>58.268999999999998</v>
      </c>
      <c r="H23" s="12">
        <v>29.062000000000001</v>
      </c>
      <c r="I23" s="13">
        <f t="shared" si="4"/>
        <v>4.0399143538156993E-3</v>
      </c>
      <c r="J23" s="13">
        <f t="shared" si="3"/>
        <v>0.49586776859504134</v>
      </c>
      <c r="K23" s="13">
        <f t="shared" si="1"/>
        <v>20.644730486176233</v>
      </c>
      <c r="L23" s="13">
        <f t="shared" si="2"/>
        <v>49.875577064991681</v>
      </c>
    </row>
    <row r="24" spans="1:12" ht="30" x14ac:dyDescent="0.25">
      <c r="A24" s="2" t="s">
        <v>71</v>
      </c>
      <c r="B24" s="10" t="s">
        <v>17</v>
      </c>
      <c r="C24" s="11">
        <v>899.77700000000004</v>
      </c>
      <c r="D24" s="11">
        <v>167.18700000000001</v>
      </c>
      <c r="E24" s="11">
        <v>112.82599999999999</v>
      </c>
      <c r="F24" s="12">
        <v>1836.6189999999999</v>
      </c>
      <c r="G24" s="12">
        <v>156.74799999999999</v>
      </c>
      <c r="H24" s="12">
        <v>152.01900000000001</v>
      </c>
      <c r="I24" s="13">
        <f t="shared" si="4"/>
        <v>12.539329189343579</v>
      </c>
      <c r="J24" s="13">
        <f t="shared" si="3"/>
        <v>67.484912104410014</v>
      </c>
      <c r="K24" s="13">
        <f t="shared" si="1"/>
        <v>8.2771113660481586</v>
      </c>
      <c r="L24" s="13">
        <f t="shared" si="2"/>
        <v>96.983055605175196</v>
      </c>
    </row>
    <row r="25" spans="1:12" x14ac:dyDescent="0.25">
      <c r="A25" s="2" t="s">
        <v>72</v>
      </c>
      <c r="B25" s="10" t="s">
        <v>18</v>
      </c>
      <c r="C25" s="11">
        <v>32.124000000000002</v>
      </c>
      <c r="D25" s="11">
        <v>3.835</v>
      </c>
      <c r="E25" s="11">
        <v>1.228</v>
      </c>
      <c r="F25" s="12">
        <v>15.395</v>
      </c>
      <c r="G25" s="12">
        <v>3.0939999999999999</v>
      </c>
      <c r="H25" s="12">
        <v>2.8820000000000001</v>
      </c>
      <c r="I25" s="13">
        <f t="shared" si="4"/>
        <v>3.8226870875357983</v>
      </c>
      <c r="J25" s="13">
        <f t="shared" si="3"/>
        <v>32.020860495436764</v>
      </c>
      <c r="K25" s="13">
        <f t="shared" si="1"/>
        <v>18.720363754465737</v>
      </c>
      <c r="L25" s="13">
        <f t="shared" si="2"/>
        <v>93.148028442146085</v>
      </c>
    </row>
    <row r="26" spans="1:12" ht="30" x14ac:dyDescent="0.25">
      <c r="A26" s="2" t="s">
        <v>73</v>
      </c>
      <c r="B26" s="10" t="s">
        <v>19</v>
      </c>
      <c r="C26" s="11">
        <v>48.634</v>
      </c>
      <c r="D26" s="11">
        <v>3.2989999999999999</v>
      </c>
      <c r="E26" s="11">
        <v>1.9219999999999999</v>
      </c>
      <c r="F26" s="12">
        <v>39.399000000000001</v>
      </c>
      <c r="G26" s="12">
        <v>3.8679999999999999</v>
      </c>
      <c r="H26" s="12">
        <v>3.0150000000000001</v>
      </c>
      <c r="I26" s="13">
        <f t="shared" si="4"/>
        <v>3.9519677591808198</v>
      </c>
      <c r="J26" s="13">
        <f t="shared" si="3"/>
        <v>58.26007881176114</v>
      </c>
      <c r="K26" s="13">
        <f t="shared" si="1"/>
        <v>7.6524784893017586</v>
      </c>
      <c r="L26" s="13">
        <f t="shared" si="2"/>
        <v>77.947259565667011</v>
      </c>
    </row>
    <row r="27" spans="1:12" ht="28.5" x14ac:dyDescent="0.25">
      <c r="A27" s="7" t="s">
        <v>74</v>
      </c>
      <c r="B27" s="8" t="s">
        <v>20</v>
      </c>
      <c r="C27" s="3">
        <f>SUM(C28:C31)</f>
        <v>3436.9280000000003</v>
      </c>
      <c r="D27" s="3">
        <f t="shared" ref="D27:H27" si="9">SUM(D28:D31)</f>
        <v>685.36099999999999</v>
      </c>
      <c r="E27" s="3">
        <f t="shared" si="9"/>
        <v>544.7170000000001</v>
      </c>
      <c r="F27" s="3">
        <f t="shared" si="9"/>
        <v>3941.2980000000002</v>
      </c>
      <c r="G27" s="3">
        <f t="shared" si="9"/>
        <v>524.15300000000002</v>
      </c>
      <c r="H27" s="3">
        <f t="shared" si="9"/>
        <v>502.67500000000001</v>
      </c>
      <c r="I27" s="9">
        <f t="shared" si="4"/>
        <v>15.848949992551489</v>
      </c>
      <c r="J27" s="9">
        <f t="shared" si="3"/>
        <v>79.478843996083839</v>
      </c>
      <c r="K27" s="9">
        <f t="shared" si="1"/>
        <v>12.754047016997953</v>
      </c>
      <c r="L27" s="9">
        <f t="shared" si="2"/>
        <v>95.902341491892628</v>
      </c>
    </row>
    <row r="28" spans="1:12" x14ac:dyDescent="0.25">
      <c r="A28" s="2" t="s">
        <v>75</v>
      </c>
      <c r="B28" s="10" t="s">
        <v>21</v>
      </c>
      <c r="C28" s="11">
        <v>115.07</v>
      </c>
      <c r="D28" s="11">
        <v>31.98</v>
      </c>
      <c r="E28" s="11">
        <v>22.93</v>
      </c>
      <c r="F28" s="12">
        <v>257.06799999999998</v>
      </c>
      <c r="G28" s="12">
        <v>22.343</v>
      </c>
      <c r="H28" s="12">
        <v>15.768000000000001</v>
      </c>
      <c r="I28" s="13">
        <f t="shared" si="4"/>
        <v>19.927000955939864</v>
      </c>
      <c r="J28" s="13">
        <f t="shared" si="3"/>
        <v>71.701063164477802</v>
      </c>
      <c r="K28" s="13">
        <f t="shared" si="1"/>
        <v>6.1337856131451609</v>
      </c>
      <c r="L28" s="13">
        <f t="shared" si="2"/>
        <v>70.572438795148372</v>
      </c>
    </row>
    <row r="29" spans="1:12" x14ac:dyDescent="0.25">
      <c r="A29" s="2" t="s">
        <v>76</v>
      </c>
      <c r="B29" s="10" t="s">
        <v>22</v>
      </c>
      <c r="C29" s="11">
        <v>477.95600000000002</v>
      </c>
      <c r="D29" s="11">
        <v>140.55699999999999</v>
      </c>
      <c r="E29" s="11">
        <v>137.51499999999999</v>
      </c>
      <c r="F29" s="12">
        <v>730.33100000000002</v>
      </c>
      <c r="G29" s="12">
        <v>69.397000000000006</v>
      </c>
      <c r="H29" s="12">
        <v>69.072999999999993</v>
      </c>
      <c r="I29" s="13">
        <f t="shared" si="4"/>
        <v>28.771476872348078</v>
      </c>
      <c r="J29" s="13">
        <f t="shared" si="3"/>
        <v>97.835753466565166</v>
      </c>
      <c r="K29" s="13">
        <f t="shared" si="1"/>
        <v>9.4577664100250427</v>
      </c>
      <c r="L29" s="13">
        <f t="shared" si="2"/>
        <v>99.533121028286502</v>
      </c>
    </row>
    <row r="30" spans="1:12" x14ac:dyDescent="0.25">
      <c r="A30" s="2" t="s">
        <v>77</v>
      </c>
      <c r="B30" s="10" t="s">
        <v>23</v>
      </c>
      <c r="C30" s="11">
        <v>2843.27</v>
      </c>
      <c r="D30" s="11">
        <v>512.19200000000001</v>
      </c>
      <c r="E30" s="11">
        <v>384.20699999999999</v>
      </c>
      <c r="F30" s="12">
        <v>2952.4830000000002</v>
      </c>
      <c r="G30" s="12">
        <v>431.75099999999998</v>
      </c>
      <c r="H30" s="12">
        <v>417.59399999999999</v>
      </c>
      <c r="I30" s="13">
        <f t="shared" si="4"/>
        <v>13.512856675588319</v>
      </c>
      <c r="J30" s="13">
        <f t="shared" si="3"/>
        <v>75.012300074971876</v>
      </c>
      <c r="K30" s="13">
        <f t="shared" si="1"/>
        <v>14.143824028792038</v>
      </c>
      <c r="L30" s="13">
        <f t="shared" si="2"/>
        <v>96.721026702891265</v>
      </c>
    </row>
    <row r="31" spans="1:12" ht="30" x14ac:dyDescent="0.25">
      <c r="A31" s="2" t="s">
        <v>78</v>
      </c>
      <c r="B31" s="10" t="s">
        <v>24</v>
      </c>
      <c r="C31" s="11">
        <v>0.63200000000000001</v>
      </c>
      <c r="D31" s="11">
        <v>0.63200000000000001</v>
      </c>
      <c r="E31" s="11">
        <v>6.5000000000000002E-2</v>
      </c>
      <c r="F31" s="12">
        <v>1.4159999999999999</v>
      </c>
      <c r="G31" s="12">
        <v>0.66200000000000003</v>
      </c>
      <c r="H31" s="12">
        <v>0.24</v>
      </c>
      <c r="I31" s="13">
        <f t="shared" si="4"/>
        <v>10.284810126582279</v>
      </c>
      <c r="J31" s="13">
        <f t="shared" si="3"/>
        <v>10.284810126582279</v>
      </c>
      <c r="K31" s="13">
        <f t="shared" si="1"/>
        <v>16.949152542372882</v>
      </c>
      <c r="L31" s="13">
        <f t="shared" si="2"/>
        <v>36.253776435045317</v>
      </c>
    </row>
    <row r="32" spans="1:12" ht="28.5" x14ac:dyDescent="0.25">
      <c r="A32" s="7" t="s">
        <v>79</v>
      </c>
      <c r="B32" s="8" t="s">
        <v>25</v>
      </c>
      <c r="C32" s="3">
        <f>SUM(C33:C35)</f>
        <v>964.654</v>
      </c>
      <c r="D32" s="3">
        <f t="shared" ref="D32:H32" si="10">SUM(D33:D35)</f>
        <v>19.05</v>
      </c>
      <c r="E32" s="3">
        <f t="shared" si="10"/>
        <v>0</v>
      </c>
      <c r="F32" s="3">
        <f t="shared" si="10"/>
        <v>1273.4859999999999</v>
      </c>
      <c r="G32" s="3">
        <f t="shared" si="10"/>
        <v>297.63299999999998</v>
      </c>
      <c r="H32" s="3">
        <f t="shared" si="10"/>
        <v>297.63299999999998</v>
      </c>
      <c r="I32" s="9">
        <f t="shared" si="4"/>
        <v>0</v>
      </c>
      <c r="J32" s="9">
        <v>0</v>
      </c>
      <c r="K32" s="9">
        <f t="shared" si="1"/>
        <v>23.371517236938608</v>
      </c>
      <c r="L32" s="9">
        <f t="shared" si="2"/>
        <v>100</v>
      </c>
    </row>
    <row r="33" spans="1:12" ht="30" x14ac:dyDescent="0.25">
      <c r="A33" s="7" t="s">
        <v>118</v>
      </c>
      <c r="B33" s="10" t="s">
        <v>115</v>
      </c>
      <c r="C33" s="11">
        <v>368.5</v>
      </c>
      <c r="D33" s="11">
        <v>18.75</v>
      </c>
      <c r="E33" s="11">
        <v>0</v>
      </c>
      <c r="F33" s="12">
        <v>245.53800000000001</v>
      </c>
      <c r="G33" s="12">
        <v>0</v>
      </c>
      <c r="H33" s="12">
        <v>0</v>
      </c>
      <c r="I33" s="13">
        <f t="shared" si="4"/>
        <v>0</v>
      </c>
      <c r="J33" s="13">
        <f t="shared" si="3"/>
        <v>0</v>
      </c>
      <c r="K33" s="13">
        <f t="shared" si="1"/>
        <v>0</v>
      </c>
      <c r="L33" s="13">
        <v>0</v>
      </c>
    </row>
    <row r="34" spans="1:12" ht="30" x14ac:dyDescent="0.25">
      <c r="A34" s="2" t="s">
        <v>80</v>
      </c>
      <c r="B34" s="10" t="s">
        <v>26</v>
      </c>
      <c r="C34" s="11">
        <v>3.8570000000000002</v>
      </c>
      <c r="D34" s="11">
        <v>0.3</v>
      </c>
      <c r="E34" s="11">
        <v>0</v>
      </c>
      <c r="F34" s="12">
        <v>3.8570000000000002</v>
      </c>
      <c r="G34" s="12">
        <v>0</v>
      </c>
      <c r="H34" s="12">
        <v>0</v>
      </c>
      <c r="I34" s="13">
        <f t="shared" si="4"/>
        <v>0</v>
      </c>
      <c r="J34" s="13">
        <f t="shared" si="3"/>
        <v>0</v>
      </c>
      <c r="K34" s="13">
        <f t="shared" si="1"/>
        <v>0</v>
      </c>
      <c r="L34" s="13">
        <v>0</v>
      </c>
    </row>
    <row r="35" spans="1:12" ht="30" x14ac:dyDescent="0.25">
      <c r="A35" s="2" t="s">
        <v>81</v>
      </c>
      <c r="B35" s="10" t="s">
        <v>27</v>
      </c>
      <c r="C35" s="11">
        <v>592.29700000000003</v>
      </c>
      <c r="D35" s="11">
        <v>0</v>
      </c>
      <c r="E35" s="11">
        <v>0</v>
      </c>
      <c r="F35" s="12">
        <v>1024.0909999999999</v>
      </c>
      <c r="G35" s="12">
        <v>297.63299999999998</v>
      </c>
      <c r="H35" s="12">
        <v>297.63299999999998</v>
      </c>
      <c r="I35" s="13">
        <f t="shared" si="4"/>
        <v>0</v>
      </c>
      <c r="J35" s="13">
        <v>0</v>
      </c>
      <c r="K35" s="13">
        <f t="shared" si="1"/>
        <v>29.063139896747458</v>
      </c>
      <c r="L35" s="13">
        <f t="shared" si="2"/>
        <v>100</v>
      </c>
    </row>
    <row r="36" spans="1:12" ht="28.5" x14ac:dyDescent="0.25">
      <c r="A36" s="7" t="s">
        <v>82</v>
      </c>
      <c r="B36" s="8" t="s">
        <v>28</v>
      </c>
      <c r="C36" s="3">
        <f>SUM(C37:C42)</f>
        <v>9841.0990000000002</v>
      </c>
      <c r="D36" s="3">
        <f t="shared" ref="D36:H36" si="11">SUM(D37:D42)</f>
        <v>2139.6590000000001</v>
      </c>
      <c r="E36" s="3">
        <f t="shared" si="11"/>
        <v>1798.836</v>
      </c>
      <c r="F36" s="3">
        <f t="shared" si="11"/>
        <v>11217.110999999999</v>
      </c>
      <c r="G36" s="3">
        <f t="shared" si="11"/>
        <v>2208.7020000000002</v>
      </c>
      <c r="H36" s="3">
        <f t="shared" si="11"/>
        <v>2163.1770000000006</v>
      </c>
      <c r="I36" s="9">
        <f t="shared" si="4"/>
        <v>18.278812152992263</v>
      </c>
      <c r="J36" s="9">
        <f t="shared" si="3"/>
        <v>84.071153394068872</v>
      </c>
      <c r="K36" s="9">
        <f t="shared" si="1"/>
        <v>19.284617937720334</v>
      </c>
      <c r="L36" s="9">
        <f t="shared" si="2"/>
        <v>97.938834663979137</v>
      </c>
    </row>
    <row r="37" spans="1:12" x14ac:dyDescent="0.25">
      <c r="A37" s="2" t="s">
        <v>83</v>
      </c>
      <c r="B37" s="10" t="s">
        <v>29</v>
      </c>
      <c r="C37" s="11">
        <v>3856.4650000000001</v>
      </c>
      <c r="D37" s="11">
        <v>797.03700000000003</v>
      </c>
      <c r="E37" s="11">
        <v>699.64800000000002</v>
      </c>
      <c r="F37" s="12">
        <v>3859.462</v>
      </c>
      <c r="G37" s="12">
        <v>782.78200000000004</v>
      </c>
      <c r="H37" s="12">
        <v>776.25699999999995</v>
      </c>
      <c r="I37" s="13">
        <f t="shared" si="4"/>
        <v>18.142210547742557</v>
      </c>
      <c r="J37" s="13">
        <f t="shared" si="3"/>
        <v>87.781119320683985</v>
      </c>
      <c r="K37" s="13">
        <f t="shared" si="1"/>
        <v>20.113088300908259</v>
      </c>
      <c r="L37" s="13">
        <f t="shared" si="2"/>
        <v>99.166434588429468</v>
      </c>
    </row>
    <row r="38" spans="1:12" x14ac:dyDescent="0.25">
      <c r="A38" s="2" t="s">
        <v>84</v>
      </c>
      <c r="B38" s="10" t="s">
        <v>30</v>
      </c>
      <c r="C38" s="11">
        <v>5305.1629999999996</v>
      </c>
      <c r="D38" s="11">
        <v>1196.8499999999999</v>
      </c>
      <c r="E38" s="11">
        <v>991.43200000000002</v>
      </c>
      <c r="F38" s="12">
        <v>6609.2939999999999</v>
      </c>
      <c r="G38" s="12">
        <v>1295.6790000000001</v>
      </c>
      <c r="H38" s="12">
        <v>1268.864</v>
      </c>
      <c r="I38" s="13">
        <f t="shared" si="4"/>
        <v>18.68805916048197</v>
      </c>
      <c r="J38" s="13">
        <f t="shared" si="3"/>
        <v>82.8367798805197</v>
      </c>
      <c r="K38" s="13">
        <f t="shared" si="1"/>
        <v>19.198177596578397</v>
      </c>
      <c r="L38" s="13">
        <f t="shared" si="2"/>
        <v>97.930428755887846</v>
      </c>
    </row>
    <row r="39" spans="1:12" x14ac:dyDescent="0.25">
      <c r="A39" s="2" t="s">
        <v>85</v>
      </c>
      <c r="B39" s="10" t="s">
        <v>31</v>
      </c>
      <c r="C39" s="11">
        <v>471.94799999999998</v>
      </c>
      <c r="D39" s="11">
        <v>99.463999999999999</v>
      </c>
      <c r="E39" s="11">
        <v>84.462999999999994</v>
      </c>
      <c r="F39" s="12">
        <v>499.68299999999999</v>
      </c>
      <c r="G39" s="12">
        <v>95.177000000000007</v>
      </c>
      <c r="H39" s="12">
        <v>90.828999999999994</v>
      </c>
      <c r="I39" s="13">
        <f t="shared" si="4"/>
        <v>17.896675057421579</v>
      </c>
      <c r="J39" s="13">
        <f t="shared" si="3"/>
        <v>84.918161344808169</v>
      </c>
      <c r="K39" s="13">
        <f t="shared" si="1"/>
        <v>18.177324423684617</v>
      </c>
      <c r="L39" s="13">
        <f t="shared" si="2"/>
        <v>95.431669415930315</v>
      </c>
    </row>
    <row r="40" spans="1:12" ht="30" x14ac:dyDescent="0.25">
      <c r="A40" s="2" t="s">
        <v>86</v>
      </c>
      <c r="B40" s="10" t="s">
        <v>32</v>
      </c>
      <c r="C40" s="11">
        <v>19.559000000000001</v>
      </c>
      <c r="D40" s="11">
        <v>5.7249999999999996</v>
      </c>
      <c r="E40" s="11">
        <v>4.343</v>
      </c>
      <c r="F40" s="12">
        <v>18.765000000000001</v>
      </c>
      <c r="G40" s="12">
        <v>4.5330000000000004</v>
      </c>
      <c r="H40" s="12">
        <v>4.1260000000000003</v>
      </c>
      <c r="I40" s="13">
        <f t="shared" si="4"/>
        <v>22.204611687714095</v>
      </c>
      <c r="J40" s="13">
        <f t="shared" si="3"/>
        <v>75.860262008733628</v>
      </c>
      <c r="K40" s="13">
        <f t="shared" si="1"/>
        <v>21.987743138822275</v>
      </c>
      <c r="L40" s="13">
        <f t="shared" si="2"/>
        <v>91.021398632252371</v>
      </c>
    </row>
    <row r="41" spans="1:12" x14ac:dyDescent="0.25">
      <c r="A41" s="2" t="s">
        <v>87</v>
      </c>
      <c r="B41" s="10" t="s">
        <v>33</v>
      </c>
      <c r="C41" s="11">
        <v>27.802</v>
      </c>
      <c r="D41" s="11">
        <v>11.435</v>
      </c>
      <c r="E41" s="11">
        <v>2.8420000000000001</v>
      </c>
      <c r="F41" s="12">
        <v>23.126999999999999</v>
      </c>
      <c r="G41" s="12">
        <v>3.9409999999999998</v>
      </c>
      <c r="H41" s="12">
        <v>2.63</v>
      </c>
      <c r="I41" s="13">
        <f t="shared" si="4"/>
        <v>10.222286166462844</v>
      </c>
      <c r="J41" s="13">
        <f t="shared" si="3"/>
        <v>24.853519895059026</v>
      </c>
      <c r="K41" s="13">
        <f t="shared" si="1"/>
        <v>11.37198944956112</v>
      </c>
      <c r="L41" s="13">
        <f t="shared" si="2"/>
        <v>66.734331387972603</v>
      </c>
    </row>
    <row r="42" spans="1:12" x14ac:dyDescent="0.25">
      <c r="A42" s="2" t="s">
        <v>88</v>
      </c>
      <c r="B42" s="10" t="s">
        <v>34</v>
      </c>
      <c r="C42" s="11">
        <v>160.16200000000001</v>
      </c>
      <c r="D42" s="11">
        <v>29.148</v>
      </c>
      <c r="E42" s="11">
        <v>16.108000000000001</v>
      </c>
      <c r="F42" s="12">
        <v>206.78</v>
      </c>
      <c r="G42" s="12">
        <v>26.59</v>
      </c>
      <c r="H42" s="12">
        <v>20.471</v>
      </c>
      <c r="I42" s="13">
        <f t="shared" si="4"/>
        <v>10.057316966571346</v>
      </c>
      <c r="J42" s="13">
        <f t="shared" si="3"/>
        <v>55.262796761355837</v>
      </c>
      <c r="K42" s="13">
        <f t="shared" si="1"/>
        <v>9.8998936067317924</v>
      </c>
      <c r="L42" s="13">
        <f t="shared" si="2"/>
        <v>76.987589319292965</v>
      </c>
    </row>
    <row r="43" spans="1:12" ht="28.5" x14ac:dyDescent="0.25">
      <c r="A43" s="7" t="s">
        <v>89</v>
      </c>
      <c r="B43" s="8" t="s">
        <v>35</v>
      </c>
      <c r="C43" s="3">
        <f>SUM(C44:C45)</f>
        <v>1526.3610000000001</v>
      </c>
      <c r="D43" s="3">
        <f t="shared" ref="D43:H43" si="12">SUM(D44:D45)</f>
        <v>294.29399999999998</v>
      </c>
      <c r="E43" s="3">
        <f t="shared" si="12"/>
        <v>178.768</v>
      </c>
      <c r="F43" s="3">
        <f t="shared" si="12"/>
        <v>1426.8340000000001</v>
      </c>
      <c r="G43" s="3">
        <f t="shared" si="12"/>
        <v>244.57300000000001</v>
      </c>
      <c r="H43" s="3">
        <f t="shared" si="12"/>
        <v>234.983</v>
      </c>
      <c r="I43" s="9">
        <f t="shared" si="4"/>
        <v>11.712039288215564</v>
      </c>
      <c r="J43" s="9">
        <f t="shared" si="3"/>
        <v>60.744697479391355</v>
      </c>
      <c r="K43" s="9">
        <f t="shared" si="1"/>
        <v>16.468839402481297</v>
      </c>
      <c r="L43" s="9">
        <f t="shared" si="2"/>
        <v>96.078880334296912</v>
      </c>
    </row>
    <row r="44" spans="1:12" x14ac:dyDescent="0.25">
      <c r="A44" s="2" t="s">
        <v>90</v>
      </c>
      <c r="B44" s="10" t="s">
        <v>36</v>
      </c>
      <c r="C44" s="11">
        <v>1500.0630000000001</v>
      </c>
      <c r="D44" s="11">
        <v>289.803</v>
      </c>
      <c r="E44" s="11">
        <v>175.339</v>
      </c>
      <c r="F44" s="12">
        <v>1396.03</v>
      </c>
      <c r="G44" s="12">
        <v>236.94300000000001</v>
      </c>
      <c r="H44" s="12">
        <v>229.46600000000001</v>
      </c>
      <c r="I44" s="13">
        <f t="shared" si="4"/>
        <v>11.688775738085667</v>
      </c>
      <c r="J44" s="13">
        <f t="shared" si="3"/>
        <v>60.50282433239132</v>
      </c>
      <c r="K44" s="13">
        <f t="shared" si="1"/>
        <v>16.437039318639286</v>
      </c>
      <c r="L44" s="13">
        <f t="shared" si="2"/>
        <v>96.844388734843406</v>
      </c>
    </row>
    <row r="45" spans="1:12" ht="30" x14ac:dyDescent="0.25">
      <c r="A45" s="2" t="s">
        <v>91</v>
      </c>
      <c r="B45" s="10" t="s">
        <v>37</v>
      </c>
      <c r="C45" s="11">
        <v>26.297999999999998</v>
      </c>
      <c r="D45" s="11">
        <v>4.4909999999999997</v>
      </c>
      <c r="E45" s="11">
        <v>3.4289999999999998</v>
      </c>
      <c r="F45" s="12">
        <v>30.803999999999998</v>
      </c>
      <c r="G45" s="12">
        <v>7.63</v>
      </c>
      <c r="H45" s="12">
        <v>5.5170000000000003</v>
      </c>
      <c r="I45" s="13">
        <f t="shared" si="4"/>
        <v>13.039014373716633</v>
      </c>
      <c r="J45" s="13">
        <f t="shared" si="3"/>
        <v>76.352705410821642</v>
      </c>
      <c r="K45" s="13">
        <f t="shared" si="1"/>
        <v>17.910011686793926</v>
      </c>
      <c r="L45" s="13">
        <f t="shared" si="2"/>
        <v>72.30668414154654</v>
      </c>
    </row>
    <row r="46" spans="1:12" ht="28.5" x14ac:dyDescent="0.25">
      <c r="A46" s="7" t="s">
        <v>92</v>
      </c>
      <c r="B46" s="8" t="s">
        <v>38</v>
      </c>
      <c r="C46" s="3">
        <f>C47</f>
        <v>0.11600000000000001</v>
      </c>
      <c r="D46" s="3">
        <f t="shared" ref="D46:H46" si="13">D47</f>
        <v>0.11600000000000001</v>
      </c>
      <c r="E46" s="3">
        <f t="shared" si="13"/>
        <v>0.11600000000000001</v>
      </c>
      <c r="F46" s="3">
        <f t="shared" si="13"/>
        <v>0</v>
      </c>
      <c r="G46" s="3">
        <f t="shared" si="13"/>
        <v>0</v>
      </c>
      <c r="H46" s="3">
        <f t="shared" si="13"/>
        <v>0</v>
      </c>
      <c r="I46" s="9">
        <f t="shared" si="4"/>
        <v>100.00000000000001</v>
      </c>
      <c r="J46" s="9">
        <f t="shared" si="3"/>
        <v>100.00000000000001</v>
      </c>
      <c r="K46" s="9">
        <v>0</v>
      </c>
      <c r="L46" s="9">
        <v>0</v>
      </c>
    </row>
    <row r="47" spans="1:12" ht="30" x14ac:dyDescent="0.25">
      <c r="A47" s="2" t="s">
        <v>93</v>
      </c>
      <c r="B47" s="10" t="s">
        <v>39</v>
      </c>
      <c r="C47" s="11">
        <v>0.11600000000000001</v>
      </c>
      <c r="D47" s="11">
        <v>0.11600000000000001</v>
      </c>
      <c r="E47" s="11">
        <v>0.11600000000000001</v>
      </c>
      <c r="F47" s="12">
        <v>0</v>
      </c>
      <c r="G47" s="12">
        <v>0</v>
      </c>
      <c r="H47" s="12">
        <v>0</v>
      </c>
      <c r="I47" s="13">
        <f t="shared" si="4"/>
        <v>100.00000000000001</v>
      </c>
      <c r="J47" s="13">
        <f t="shared" si="3"/>
        <v>100.00000000000001</v>
      </c>
      <c r="K47" s="13">
        <v>0</v>
      </c>
      <c r="L47" s="13">
        <v>0</v>
      </c>
    </row>
    <row r="48" spans="1:12" ht="28.5" x14ac:dyDescent="0.25">
      <c r="A48" s="7" t="s">
        <v>94</v>
      </c>
      <c r="B48" s="8" t="s">
        <v>40</v>
      </c>
      <c r="C48" s="3">
        <f>SUM(C49:C52)</f>
        <v>534.17999999999995</v>
      </c>
      <c r="D48" s="3">
        <f t="shared" ref="D48:H48" si="14">SUM(D49:D52)</f>
        <v>107.535</v>
      </c>
      <c r="E48" s="3">
        <f t="shared" si="14"/>
        <v>54.139000000000003</v>
      </c>
      <c r="F48" s="3">
        <f t="shared" si="14"/>
        <v>467.44299999999998</v>
      </c>
      <c r="G48" s="3">
        <f t="shared" si="14"/>
        <v>80.699999999999989</v>
      </c>
      <c r="H48" s="3">
        <f t="shared" si="14"/>
        <v>72.162000000000006</v>
      </c>
      <c r="I48" s="9">
        <f t="shared" si="4"/>
        <v>10.134973229997382</v>
      </c>
      <c r="J48" s="9">
        <f t="shared" si="3"/>
        <v>50.345468917096767</v>
      </c>
      <c r="K48" s="9">
        <f t="shared" si="1"/>
        <v>15.437604157084396</v>
      </c>
      <c r="L48" s="9">
        <f t="shared" si="2"/>
        <v>89.420074349442402</v>
      </c>
    </row>
    <row r="49" spans="1:12" x14ac:dyDescent="0.25">
      <c r="A49" s="2" t="s">
        <v>95</v>
      </c>
      <c r="B49" s="10" t="s">
        <v>41</v>
      </c>
      <c r="C49" s="11">
        <v>26.739000000000001</v>
      </c>
      <c r="D49" s="11">
        <v>7.26</v>
      </c>
      <c r="E49" s="11">
        <v>6.9189999999999996</v>
      </c>
      <c r="F49" s="12">
        <v>30.626000000000001</v>
      </c>
      <c r="G49" s="12">
        <v>7.7629999999999999</v>
      </c>
      <c r="H49" s="12">
        <v>4.7519999999999998</v>
      </c>
      <c r="I49" s="13">
        <f t="shared" si="4"/>
        <v>25.876061184038296</v>
      </c>
      <c r="J49" s="13">
        <f t="shared" si="3"/>
        <v>95.303030303030297</v>
      </c>
      <c r="K49" s="13">
        <f t="shared" si="1"/>
        <v>15.516228041533337</v>
      </c>
      <c r="L49" s="13">
        <f t="shared" si="2"/>
        <v>61.213448409120183</v>
      </c>
    </row>
    <row r="50" spans="1:12" x14ac:dyDescent="0.25">
      <c r="A50" s="2" t="s">
        <v>96</v>
      </c>
      <c r="B50" s="10" t="s">
        <v>42</v>
      </c>
      <c r="C50" s="11">
        <v>229.26</v>
      </c>
      <c r="D50" s="11">
        <v>58.500999999999998</v>
      </c>
      <c r="E50" s="11">
        <v>23.257000000000001</v>
      </c>
      <c r="F50" s="12">
        <v>228.584</v>
      </c>
      <c r="G50" s="12">
        <v>37.225999999999999</v>
      </c>
      <c r="H50" s="12">
        <v>36.472000000000001</v>
      </c>
      <c r="I50" s="13">
        <f t="shared" si="4"/>
        <v>10.144377562592691</v>
      </c>
      <c r="J50" s="13">
        <f t="shared" si="3"/>
        <v>39.754875985025905</v>
      </c>
      <c r="K50" s="13">
        <f t="shared" si="1"/>
        <v>15.955622440765758</v>
      </c>
      <c r="L50" s="13">
        <f t="shared" si="2"/>
        <v>97.97453392789987</v>
      </c>
    </row>
    <row r="51" spans="1:12" x14ac:dyDescent="0.25">
      <c r="A51" s="2" t="s">
        <v>97</v>
      </c>
      <c r="B51" s="10" t="s">
        <v>43</v>
      </c>
      <c r="C51" s="11">
        <v>277.88099999999997</v>
      </c>
      <c r="D51" s="11">
        <v>41.624000000000002</v>
      </c>
      <c r="E51" s="11">
        <v>23.963000000000001</v>
      </c>
      <c r="F51" s="12">
        <v>208.233</v>
      </c>
      <c r="G51" s="12">
        <v>35.710999999999999</v>
      </c>
      <c r="H51" s="12">
        <v>30.937999999999999</v>
      </c>
      <c r="I51" s="13">
        <f t="shared" si="4"/>
        <v>8.6234755164980701</v>
      </c>
      <c r="J51" s="13">
        <f t="shared" si="3"/>
        <v>57.570151835479535</v>
      </c>
      <c r="K51" s="13">
        <f t="shared" si="1"/>
        <v>14.857395321586875</v>
      </c>
      <c r="L51" s="13">
        <f t="shared" si="2"/>
        <v>86.634370362073312</v>
      </c>
    </row>
    <row r="52" spans="1:12" ht="30" x14ac:dyDescent="0.25">
      <c r="A52" s="2" t="s">
        <v>98</v>
      </c>
      <c r="B52" s="10" t="s">
        <v>44</v>
      </c>
      <c r="C52" s="11">
        <v>0.3</v>
      </c>
      <c r="D52" s="11">
        <v>0.15</v>
      </c>
      <c r="E52" s="11">
        <v>0</v>
      </c>
      <c r="F52" s="12">
        <v>0</v>
      </c>
      <c r="G52" s="12">
        <v>0</v>
      </c>
      <c r="H52" s="12">
        <v>0</v>
      </c>
      <c r="I52" s="13">
        <f t="shared" si="4"/>
        <v>0</v>
      </c>
      <c r="J52" s="13">
        <v>0</v>
      </c>
      <c r="K52" s="13">
        <v>0</v>
      </c>
      <c r="L52" s="13">
        <v>0</v>
      </c>
    </row>
    <row r="53" spans="1:12" ht="28.5" x14ac:dyDescent="0.25">
      <c r="A53" s="7" t="s">
        <v>99</v>
      </c>
      <c r="B53" s="8" t="s">
        <v>45</v>
      </c>
      <c r="C53" s="3">
        <f>SUM(C54:C57)</f>
        <v>799.60800000000006</v>
      </c>
      <c r="D53" s="3">
        <f t="shared" ref="D53:H53" si="15">SUM(D54:D57)</f>
        <v>185.797</v>
      </c>
      <c r="E53" s="3">
        <f t="shared" si="15"/>
        <v>115.55</v>
      </c>
      <c r="F53" s="3">
        <f t="shared" si="15"/>
        <v>770.65099999999995</v>
      </c>
      <c r="G53" s="3">
        <f t="shared" si="15"/>
        <v>119.92299999999999</v>
      </c>
      <c r="H53" s="3">
        <f t="shared" si="15"/>
        <v>117.13500000000001</v>
      </c>
      <c r="I53" s="9">
        <f t="shared" si="4"/>
        <v>14.4508309071445</v>
      </c>
      <c r="J53" s="9">
        <f t="shared" si="3"/>
        <v>62.19153161784098</v>
      </c>
      <c r="K53" s="9">
        <f t="shared" si="1"/>
        <v>15.199487186807</v>
      </c>
      <c r="L53" s="9">
        <f t="shared" si="2"/>
        <v>97.675174903896675</v>
      </c>
    </row>
    <row r="54" spans="1:12" x14ac:dyDescent="0.25">
      <c r="A54" s="2" t="s">
        <v>100</v>
      </c>
      <c r="B54" s="10" t="s">
        <v>46</v>
      </c>
      <c r="C54" s="11">
        <v>15.276999999999999</v>
      </c>
      <c r="D54" s="11">
        <v>5.2089999999999996</v>
      </c>
      <c r="E54" s="11">
        <v>2.88</v>
      </c>
      <c r="F54" s="12">
        <v>15.907999999999999</v>
      </c>
      <c r="G54" s="12">
        <v>3.254</v>
      </c>
      <c r="H54" s="12">
        <v>2.78</v>
      </c>
      <c r="I54" s="13">
        <f t="shared" si="4"/>
        <v>18.851868822412779</v>
      </c>
      <c r="J54" s="13">
        <f t="shared" si="3"/>
        <v>55.288923017853719</v>
      </c>
      <c r="K54" s="13">
        <f t="shared" si="1"/>
        <v>17.475484033190849</v>
      </c>
      <c r="L54" s="13">
        <f t="shared" si="2"/>
        <v>85.433312845728338</v>
      </c>
    </row>
    <row r="55" spans="1:12" x14ac:dyDescent="0.25">
      <c r="A55" s="2" t="s">
        <v>101</v>
      </c>
      <c r="B55" s="10" t="s">
        <v>47</v>
      </c>
      <c r="C55" s="11">
        <v>283.91399999999999</v>
      </c>
      <c r="D55" s="11">
        <v>60.75</v>
      </c>
      <c r="E55" s="11">
        <v>37.331000000000003</v>
      </c>
      <c r="F55" s="12">
        <v>265.38099999999997</v>
      </c>
      <c r="G55" s="12">
        <v>36.220999999999997</v>
      </c>
      <c r="H55" s="12">
        <v>34.853999999999999</v>
      </c>
      <c r="I55" s="13">
        <f t="shared" si="4"/>
        <v>13.148699958438121</v>
      </c>
      <c r="J55" s="13">
        <f t="shared" si="3"/>
        <v>61.45020576131688</v>
      </c>
      <c r="K55" s="13">
        <f t="shared" si="1"/>
        <v>13.13357022544945</v>
      </c>
      <c r="L55" s="13">
        <f t="shared" si="2"/>
        <v>96.225946274260806</v>
      </c>
    </row>
    <row r="56" spans="1:12" x14ac:dyDescent="0.25">
      <c r="A56" s="2" t="s">
        <v>102</v>
      </c>
      <c r="B56" s="10" t="s">
        <v>48</v>
      </c>
      <c r="C56" s="11">
        <v>482.25</v>
      </c>
      <c r="D56" s="11">
        <v>115.32</v>
      </c>
      <c r="E56" s="11">
        <v>72.120999999999995</v>
      </c>
      <c r="F56" s="12">
        <v>460.077</v>
      </c>
      <c r="G56" s="12">
        <v>72.114999999999995</v>
      </c>
      <c r="H56" s="12">
        <v>71.707999999999998</v>
      </c>
      <c r="I56" s="13">
        <f t="shared" si="4"/>
        <v>14.955106272680144</v>
      </c>
      <c r="J56" s="13">
        <f t="shared" si="3"/>
        <v>62.539889004509192</v>
      </c>
      <c r="K56" s="13">
        <f t="shared" si="1"/>
        <v>15.586086676795407</v>
      </c>
      <c r="L56" s="13">
        <f t="shared" si="2"/>
        <v>99.435623656659516</v>
      </c>
    </row>
    <row r="57" spans="1:12" ht="30" x14ac:dyDescent="0.25">
      <c r="A57" s="2" t="s">
        <v>103</v>
      </c>
      <c r="B57" s="10" t="s">
        <v>49</v>
      </c>
      <c r="C57" s="11">
        <v>18.167000000000002</v>
      </c>
      <c r="D57" s="11">
        <v>4.5179999999999998</v>
      </c>
      <c r="E57" s="11">
        <v>3.218</v>
      </c>
      <c r="F57" s="12">
        <v>29.285</v>
      </c>
      <c r="G57" s="12">
        <v>8.3330000000000002</v>
      </c>
      <c r="H57" s="12">
        <v>7.7930000000000001</v>
      </c>
      <c r="I57" s="13">
        <f t="shared" si="4"/>
        <v>17.713436450707327</v>
      </c>
      <c r="J57" s="13">
        <f t="shared" si="3"/>
        <v>71.226206285967251</v>
      </c>
      <c r="K57" s="13">
        <f t="shared" si="1"/>
        <v>26.610892948608505</v>
      </c>
      <c r="L57" s="13">
        <f t="shared" si="2"/>
        <v>93.519740789631598</v>
      </c>
    </row>
    <row r="58" spans="1:12" ht="28.5" x14ac:dyDescent="0.25">
      <c r="A58" s="7" t="s">
        <v>104</v>
      </c>
      <c r="B58" s="8" t="s">
        <v>50</v>
      </c>
      <c r="C58" s="3">
        <f>SUM(C59:C60)</f>
        <v>54.391999999999996</v>
      </c>
      <c r="D58" s="3">
        <f t="shared" ref="D58:H58" si="16">SUM(D59:D60)</f>
        <v>12.353</v>
      </c>
      <c r="E58" s="3">
        <f t="shared" si="16"/>
        <v>9.3529999999999998</v>
      </c>
      <c r="F58" s="3">
        <f t="shared" si="16"/>
        <v>54.15</v>
      </c>
      <c r="G58" s="3">
        <f t="shared" si="16"/>
        <v>4.67</v>
      </c>
      <c r="H58" s="3">
        <f t="shared" si="16"/>
        <v>4.66</v>
      </c>
      <c r="I58" s="9">
        <f t="shared" si="4"/>
        <v>17.195543462273864</v>
      </c>
      <c r="J58" s="9">
        <f t="shared" si="3"/>
        <v>75.714401359993516</v>
      </c>
      <c r="K58" s="9">
        <f t="shared" si="1"/>
        <v>8.6057248384118186</v>
      </c>
      <c r="L58" s="9">
        <f t="shared" si="2"/>
        <v>99.78586723768737</v>
      </c>
    </row>
    <row r="59" spans="1:12" x14ac:dyDescent="0.25">
      <c r="A59" s="2" t="s">
        <v>105</v>
      </c>
      <c r="B59" s="10" t="s">
        <v>51</v>
      </c>
      <c r="C59" s="11">
        <v>25</v>
      </c>
      <c r="D59" s="11">
        <v>3</v>
      </c>
      <c r="E59" s="11">
        <v>0</v>
      </c>
      <c r="F59" s="12">
        <v>17</v>
      </c>
      <c r="G59" s="12">
        <v>0</v>
      </c>
      <c r="H59" s="12">
        <v>0</v>
      </c>
      <c r="I59" s="13">
        <f t="shared" si="4"/>
        <v>0</v>
      </c>
      <c r="J59" s="13">
        <f t="shared" si="3"/>
        <v>0</v>
      </c>
      <c r="K59" s="13">
        <f t="shared" si="1"/>
        <v>0</v>
      </c>
      <c r="L59" s="13">
        <v>0</v>
      </c>
    </row>
    <row r="60" spans="1:12" x14ac:dyDescent="0.25">
      <c r="A60" s="2" t="s">
        <v>106</v>
      </c>
      <c r="B60" s="10" t="s">
        <v>52</v>
      </c>
      <c r="C60" s="11">
        <v>29.391999999999999</v>
      </c>
      <c r="D60" s="11">
        <v>9.3529999999999998</v>
      </c>
      <c r="E60" s="11">
        <v>9.3529999999999998</v>
      </c>
      <c r="F60" s="12">
        <v>37.15</v>
      </c>
      <c r="G60" s="12">
        <v>4.67</v>
      </c>
      <c r="H60" s="12">
        <v>4.66</v>
      </c>
      <c r="I60" s="13">
        <f t="shared" si="4"/>
        <v>31.821584104518234</v>
      </c>
      <c r="J60" s="13">
        <f t="shared" si="3"/>
        <v>100</v>
      </c>
      <c r="K60" s="13">
        <f t="shared" si="1"/>
        <v>12.543741588156124</v>
      </c>
      <c r="L60" s="13">
        <f t="shared" si="2"/>
        <v>99.78586723768737</v>
      </c>
    </row>
    <row r="61" spans="1:12" ht="42.75" x14ac:dyDescent="0.25">
      <c r="A61" s="7" t="s">
        <v>107</v>
      </c>
      <c r="B61" s="8" t="s">
        <v>53</v>
      </c>
      <c r="C61" s="3">
        <f>C62</f>
        <v>191</v>
      </c>
      <c r="D61" s="3">
        <f t="shared" ref="D61:H61" si="17">D62</f>
        <v>39.1</v>
      </c>
      <c r="E61" s="3">
        <f t="shared" si="17"/>
        <v>31.356000000000002</v>
      </c>
      <c r="F61" s="3">
        <f t="shared" si="17"/>
        <v>227</v>
      </c>
      <c r="G61" s="3">
        <f t="shared" si="17"/>
        <v>15</v>
      </c>
      <c r="H61" s="3">
        <f t="shared" si="17"/>
        <v>14.827</v>
      </c>
      <c r="I61" s="9">
        <f t="shared" si="4"/>
        <v>16.416753926701574</v>
      </c>
      <c r="J61" s="9">
        <f t="shared" si="3"/>
        <v>80.194373401534534</v>
      </c>
      <c r="K61" s="9">
        <f t="shared" si="1"/>
        <v>6.5317180616740087</v>
      </c>
      <c r="L61" s="9">
        <f t="shared" si="2"/>
        <v>98.846666666666664</v>
      </c>
    </row>
    <row r="62" spans="1:12" ht="30" x14ac:dyDescent="0.25">
      <c r="A62" s="2" t="s">
        <v>129</v>
      </c>
      <c r="B62" s="10" t="s">
        <v>54</v>
      </c>
      <c r="C62" s="11">
        <v>191</v>
      </c>
      <c r="D62" s="11">
        <v>39.1</v>
      </c>
      <c r="E62" s="11">
        <v>31.356000000000002</v>
      </c>
      <c r="F62" s="12">
        <v>227</v>
      </c>
      <c r="G62" s="12">
        <v>15</v>
      </c>
      <c r="H62" s="12">
        <v>14.827</v>
      </c>
      <c r="I62" s="13">
        <f t="shared" si="4"/>
        <v>16.416753926701574</v>
      </c>
      <c r="J62" s="13">
        <f t="shared" si="3"/>
        <v>80.194373401534534</v>
      </c>
      <c r="K62" s="13">
        <f t="shared" si="1"/>
        <v>6.5317180616740087</v>
      </c>
      <c r="L62" s="13">
        <f t="shared" si="2"/>
        <v>98.846666666666664</v>
      </c>
    </row>
    <row r="63" spans="1:12" ht="28.5" x14ac:dyDescent="0.25">
      <c r="A63" s="7" t="s">
        <v>56</v>
      </c>
      <c r="B63" s="8" t="s">
        <v>55</v>
      </c>
      <c r="C63" s="3">
        <f>C6+C14+C16+C20+C27+C32+C36+C43+C46+C48+C53+C58+C61</f>
        <v>21474.564000000002</v>
      </c>
      <c r="D63" s="3">
        <f t="shared" ref="D63:H63" si="18">D6+D14+D16+D20+D27+D32+D36+D43+D46+D48+D53+D58+D61</f>
        <v>4500.2609999999995</v>
      </c>
      <c r="E63" s="3">
        <f t="shared" si="18"/>
        <v>3443.2580000000007</v>
      </c>
      <c r="F63" s="3">
        <f t="shared" si="18"/>
        <v>24772.788999999997</v>
      </c>
      <c r="G63" s="3">
        <f t="shared" si="18"/>
        <v>4313.6469999999999</v>
      </c>
      <c r="H63" s="3">
        <f t="shared" si="18"/>
        <v>4076.920000000001</v>
      </c>
      <c r="I63" s="9">
        <f t="shared" si="4"/>
        <v>16.034122974510684</v>
      </c>
      <c r="J63" s="9">
        <f t="shared" si="3"/>
        <v>76.512406724854415</v>
      </c>
      <c r="K63" s="9">
        <f t="shared" si="1"/>
        <v>16.457250735877988</v>
      </c>
      <c r="L63" s="9">
        <f t="shared" si="2"/>
        <v>94.512137873126875</v>
      </c>
    </row>
  </sheetData>
  <mergeCells count="4">
    <mergeCell ref="A4:B4"/>
    <mergeCell ref="B3:D3"/>
    <mergeCell ref="B1:J1"/>
    <mergeCell ref="B2:J2"/>
  </mergeCells>
  <pageMargins left="0" right="0" top="0.35433070866141736" bottom="0.15748031496062992" header="0.19685039370078741" footer="0.11811023622047245"/>
  <pageSetup paperSize="9" scale="59" fitToHeight="2" orientation="landscape" r:id="rId1"/>
  <headerFooter>
    <oddHeader>&amp;C&amp;P</oddHead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Гросс Мария Сергеевна</cp:lastModifiedBy>
  <cp:lastPrinted>2021-05-18T10:59:02Z</cp:lastPrinted>
  <dcterms:created xsi:type="dcterms:W3CDTF">2020-07-23T13:54:05Z</dcterms:created>
  <dcterms:modified xsi:type="dcterms:W3CDTF">2021-05-18T10:59:32Z</dcterms:modified>
</cp:coreProperties>
</file>