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20" yWindow="690" windowWidth="22170" windowHeight="8550"/>
  </bookViews>
  <sheets>
    <sheet name="Лист1" sheetId="1" r:id="rId1"/>
  </sheets>
  <definedNames>
    <definedName name="_xlnm.Print_Titles" localSheetId="0">Лист1!$4:$5</definedName>
  </definedNames>
  <calcPr calcId="145621"/>
</workbook>
</file>

<file path=xl/calcChain.xml><?xml version="1.0" encoding="utf-8"?>
<calcChain xmlns="http://schemas.openxmlformats.org/spreadsheetml/2006/main">
  <c r="G16" i="1" l="1"/>
  <c r="H16" i="1"/>
  <c r="D63" i="1"/>
  <c r="E63" i="1"/>
  <c r="D6" i="1"/>
  <c r="E6" i="1"/>
  <c r="G6" i="1"/>
  <c r="H6" i="1"/>
  <c r="D14" i="1"/>
  <c r="E14" i="1"/>
  <c r="G14" i="1"/>
  <c r="H14" i="1"/>
  <c r="D16" i="1"/>
  <c r="E16" i="1"/>
  <c r="D20" i="1"/>
  <c r="E20" i="1"/>
  <c r="G20" i="1"/>
  <c r="H20" i="1"/>
  <c r="D27" i="1"/>
  <c r="E27" i="1"/>
  <c r="G27" i="1"/>
  <c r="G63" i="1" s="1"/>
  <c r="H27" i="1"/>
  <c r="D32" i="1"/>
  <c r="E32" i="1"/>
  <c r="G32" i="1"/>
  <c r="H32" i="1"/>
  <c r="D36" i="1"/>
  <c r="E36" i="1"/>
  <c r="G36" i="1"/>
  <c r="H36" i="1"/>
  <c r="D43" i="1"/>
  <c r="E43" i="1"/>
  <c r="G43" i="1"/>
  <c r="H43" i="1"/>
  <c r="D46" i="1"/>
  <c r="E46" i="1"/>
  <c r="G46" i="1"/>
  <c r="H46" i="1"/>
  <c r="D48" i="1"/>
  <c r="E48" i="1"/>
  <c r="G48" i="1"/>
  <c r="H48" i="1"/>
  <c r="D53" i="1"/>
  <c r="E53" i="1"/>
  <c r="G53" i="1"/>
  <c r="H53" i="1"/>
  <c r="D58" i="1"/>
  <c r="E58" i="1"/>
  <c r="G58" i="1"/>
  <c r="H58" i="1"/>
  <c r="H61" i="1"/>
  <c r="D61" i="1"/>
  <c r="E61" i="1"/>
  <c r="G61" i="1"/>
  <c r="H63" i="1" l="1"/>
  <c r="J34" i="1"/>
  <c r="I33" i="1"/>
  <c r="J33" i="1"/>
  <c r="J22" i="1"/>
  <c r="I22" i="1"/>
  <c r="I21" i="1"/>
  <c r="I8" i="1"/>
  <c r="I47" i="1"/>
  <c r="L35" i="1"/>
  <c r="L18" i="1" l="1"/>
  <c r="K18" i="1"/>
  <c r="L16" i="1" l="1"/>
  <c r="K16" i="1"/>
  <c r="C36" i="1"/>
  <c r="C6" i="1"/>
  <c r="C61" i="1"/>
  <c r="C58" i="1"/>
  <c r="C53" i="1"/>
  <c r="C48" i="1"/>
  <c r="C46" i="1"/>
  <c r="C43" i="1"/>
  <c r="C32" i="1"/>
  <c r="C27" i="1"/>
  <c r="C20" i="1"/>
  <c r="C16" i="1"/>
  <c r="C14" i="1"/>
  <c r="I6" i="1" l="1"/>
  <c r="J6" i="1"/>
  <c r="L6" i="1"/>
  <c r="K6" i="1"/>
  <c r="J16" i="1"/>
  <c r="I16" i="1"/>
  <c r="C63" i="1"/>
  <c r="J63" i="1" l="1"/>
  <c r="L63" i="1"/>
  <c r="K63" i="1"/>
  <c r="I63" i="1"/>
  <c r="K7" i="1"/>
  <c r="L7" i="1"/>
  <c r="K8" i="1"/>
  <c r="L8" i="1"/>
  <c r="K9" i="1"/>
  <c r="L9" i="1"/>
  <c r="K10" i="1"/>
  <c r="L10" i="1"/>
  <c r="K12" i="1"/>
  <c r="K13" i="1"/>
  <c r="L13" i="1"/>
  <c r="K17" i="1"/>
  <c r="K19" i="1"/>
  <c r="L19" i="1"/>
  <c r="K20" i="1"/>
  <c r="L20" i="1"/>
  <c r="K21" i="1"/>
  <c r="L21" i="1"/>
  <c r="K22" i="1"/>
  <c r="K23" i="1"/>
  <c r="L23" i="1"/>
  <c r="K24" i="1"/>
  <c r="L24" i="1"/>
  <c r="K25" i="1"/>
  <c r="L25" i="1"/>
  <c r="K26" i="1"/>
  <c r="L26" i="1"/>
  <c r="K27" i="1"/>
  <c r="L27" i="1"/>
  <c r="K28" i="1"/>
  <c r="L28" i="1"/>
  <c r="K29" i="1"/>
  <c r="L29" i="1"/>
  <c r="K30" i="1"/>
  <c r="L30" i="1"/>
  <c r="K31" i="1"/>
  <c r="L31" i="1"/>
  <c r="K32" i="1"/>
  <c r="L32" i="1"/>
  <c r="K33" i="1"/>
  <c r="K34" i="1"/>
  <c r="K35" i="1"/>
  <c r="K36" i="1"/>
  <c r="L36" i="1"/>
  <c r="K37" i="1"/>
  <c r="L37" i="1"/>
  <c r="K38" i="1"/>
  <c r="L38" i="1"/>
  <c r="K39" i="1"/>
  <c r="L39" i="1"/>
  <c r="K40" i="1"/>
  <c r="L40" i="1"/>
  <c r="K41" i="1"/>
  <c r="L41" i="1"/>
  <c r="K42" i="1"/>
  <c r="L42" i="1"/>
  <c r="K43" i="1"/>
  <c r="L43" i="1"/>
  <c r="K44" i="1"/>
  <c r="L44" i="1"/>
  <c r="K45" i="1"/>
  <c r="L45" i="1"/>
  <c r="K48" i="1"/>
  <c r="L48" i="1"/>
  <c r="K49" i="1"/>
  <c r="L49" i="1"/>
  <c r="K50" i="1"/>
  <c r="L50" i="1"/>
  <c r="K51" i="1"/>
  <c r="L51" i="1"/>
  <c r="K53" i="1"/>
  <c r="L53" i="1"/>
  <c r="K54" i="1"/>
  <c r="L54" i="1"/>
  <c r="K55" i="1"/>
  <c r="L55" i="1"/>
  <c r="K56" i="1"/>
  <c r="L56" i="1"/>
  <c r="K57" i="1"/>
  <c r="L57" i="1"/>
  <c r="K58" i="1"/>
  <c r="L58" i="1"/>
  <c r="K59" i="1"/>
  <c r="K60" i="1"/>
  <c r="L60" i="1"/>
  <c r="K61" i="1"/>
  <c r="L61" i="1"/>
  <c r="K62" i="1"/>
  <c r="L62" i="1"/>
  <c r="J8" i="1"/>
  <c r="I9" i="1"/>
  <c r="J9" i="1"/>
  <c r="I10" i="1"/>
  <c r="J10" i="1"/>
  <c r="I12" i="1"/>
  <c r="I13" i="1"/>
  <c r="J13" i="1"/>
  <c r="I17" i="1"/>
  <c r="J17" i="1"/>
  <c r="I19" i="1"/>
  <c r="J19" i="1"/>
  <c r="I20" i="1"/>
  <c r="J20" i="1"/>
  <c r="J21" i="1"/>
  <c r="I23" i="1"/>
  <c r="J23" i="1"/>
  <c r="I24" i="1"/>
  <c r="J24" i="1"/>
  <c r="I25" i="1"/>
  <c r="J25" i="1"/>
  <c r="I26" i="1"/>
  <c r="J26" i="1"/>
  <c r="I27" i="1"/>
  <c r="J27" i="1"/>
  <c r="I28" i="1"/>
  <c r="J28" i="1"/>
  <c r="I29" i="1"/>
  <c r="J29" i="1"/>
  <c r="I30" i="1"/>
  <c r="J30" i="1"/>
  <c r="I31" i="1"/>
  <c r="J31" i="1"/>
  <c r="I32" i="1"/>
  <c r="I34" i="1"/>
  <c r="I35" i="1"/>
  <c r="I36" i="1"/>
  <c r="J36" i="1"/>
  <c r="I37" i="1"/>
  <c r="J37" i="1"/>
  <c r="I38" i="1"/>
  <c r="J38" i="1"/>
  <c r="I39" i="1"/>
  <c r="J39" i="1"/>
  <c r="I40" i="1"/>
  <c r="J40" i="1"/>
  <c r="I41" i="1"/>
  <c r="J41" i="1"/>
  <c r="I42" i="1"/>
  <c r="J42" i="1"/>
  <c r="I43" i="1"/>
  <c r="J43" i="1"/>
  <c r="I44" i="1"/>
  <c r="J44" i="1"/>
  <c r="I45" i="1"/>
  <c r="J45" i="1"/>
  <c r="I46" i="1"/>
  <c r="J46" i="1"/>
  <c r="J47" i="1"/>
  <c r="I48" i="1"/>
  <c r="J48" i="1"/>
  <c r="I49" i="1"/>
  <c r="J49" i="1"/>
  <c r="I50" i="1"/>
  <c r="J50" i="1"/>
  <c r="I51" i="1"/>
  <c r="J51" i="1"/>
  <c r="I52" i="1"/>
  <c r="I53" i="1"/>
  <c r="J53" i="1"/>
  <c r="I54" i="1"/>
  <c r="J54" i="1"/>
  <c r="I55" i="1"/>
  <c r="J55" i="1"/>
  <c r="I56" i="1"/>
  <c r="J56" i="1"/>
  <c r="I57" i="1"/>
  <c r="J57" i="1"/>
  <c r="I58" i="1"/>
  <c r="J58" i="1"/>
  <c r="I59" i="1"/>
  <c r="J59" i="1"/>
  <c r="I60" i="1"/>
  <c r="J60" i="1"/>
  <c r="I61" i="1"/>
  <c r="J61" i="1"/>
  <c r="I62" i="1"/>
  <c r="J62" i="1"/>
  <c r="J7" i="1"/>
  <c r="I7" i="1"/>
</calcChain>
</file>

<file path=xl/sharedStrings.xml><?xml version="1.0" encoding="utf-8"?>
<sst xmlns="http://schemas.openxmlformats.org/spreadsheetml/2006/main" count="130" uniqueCount="130">
  <si>
    <t>Код бюджетной классификации</t>
  </si>
  <si>
    <t xml:space="preserve">       000 0100 0000000000 000</t>
  </si>
  <si>
    <t xml:space="preserve">       000 0102 0000000000 000</t>
  </si>
  <si>
    <t xml:space="preserve">       000 0103 0000000000 000</t>
  </si>
  <si>
    <t xml:space="preserve">       000 0104 0000000000 000</t>
  </si>
  <si>
    <t xml:space="preserve">       000 0106 0000000000 000</t>
  </si>
  <si>
    <t xml:space="preserve">       000 0107 0000000000 000</t>
  </si>
  <si>
    <t xml:space="preserve">       000 0111 0000000000 000</t>
  </si>
  <si>
    <t xml:space="preserve">       000 0113 0000000000 000</t>
  </si>
  <si>
    <t xml:space="preserve">       000 0200 0000000000 000</t>
  </si>
  <si>
    <t xml:space="preserve">       000 0204 0000000000 000</t>
  </si>
  <si>
    <t xml:space="preserve">       000 0300 0000000000 000</t>
  </si>
  <si>
    <t xml:space="preserve">       000 0309 0000000000 000</t>
  </si>
  <si>
    <t xml:space="preserve">       000 0314 0000000000 000</t>
  </si>
  <si>
    <t xml:space="preserve">       000 0400 0000000000 000</t>
  </si>
  <si>
    <t xml:space="preserve">       000 0405 0000000000 000</t>
  </si>
  <si>
    <t xml:space="preserve">       000 0408 0000000000 000</t>
  </si>
  <si>
    <t xml:space="preserve">       000 0409 0000000000 000</t>
  </si>
  <si>
    <t xml:space="preserve">       000 0410 0000000000 000</t>
  </si>
  <si>
    <t xml:space="preserve">       000 0412 0000000000 000</t>
  </si>
  <si>
    <t xml:space="preserve">       000 0500 0000000000 000</t>
  </si>
  <si>
    <t xml:space="preserve">       000 0501 0000000000 000</t>
  </si>
  <si>
    <t xml:space="preserve">       000 0502 0000000000 000</t>
  </si>
  <si>
    <t xml:space="preserve">       000 0503 0000000000 000</t>
  </si>
  <si>
    <t xml:space="preserve">       000 0505 0000000000 000</t>
  </si>
  <si>
    <t xml:space="preserve">       000 0600 0000000000 000</t>
  </si>
  <si>
    <t xml:space="preserve">       000 0603 0000000000 000</t>
  </si>
  <si>
    <t xml:space="preserve">       000 0605 0000000000 000</t>
  </si>
  <si>
    <t xml:space="preserve">       000 0700 0000000000 000</t>
  </si>
  <si>
    <t xml:space="preserve">       000 0701 0000000000 000</t>
  </si>
  <si>
    <t xml:space="preserve">       000 0702 0000000000 000</t>
  </si>
  <si>
    <t xml:space="preserve">       000 0703 0000000000 000</t>
  </si>
  <si>
    <t xml:space="preserve">       000 0705 0000000000 000</t>
  </si>
  <si>
    <t xml:space="preserve">       000 0707 0000000000 000</t>
  </si>
  <si>
    <t xml:space="preserve">       000 0709 0000000000 000</t>
  </si>
  <si>
    <t xml:space="preserve">       000 0800 0000000000 000</t>
  </si>
  <si>
    <t xml:space="preserve">       000 0801 0000000000 000</t>
  </si>
  <si>
    <t xml:space="preserve">       000 0804 0000000000 000</t>
  </si>
  <si>
    <t xml:space="preserve">       000 0900 0000000000 000</t>
  </si>
  <si>
    <t xml:space="preserve">       000 0909 0000000000 000</t>
  </si>
  <si>
    <t xml:space="preserve">       000 1000 0000000000 000</t>
  </si>
  <si>
    <t xml:space="preserve">       000 1001 0000000000 000</t>
  </si>
  <si>
    <t xml:space="preserve">       000 1003 0000000000 000</t>
  </si>
  <si>
    <t xml:space="preserve">       000 1004 0000000000 000</t>
  </si>
  <si>
    <t xml:space="preserve">       000 1006 0000000000 000</t>
  </si>
  <si>
    <t xml:space="preserve">       000 1100 0000000000 000</t>
  </si>
  <si>
    <t xml:space="preserve">       000 1101 0000000000 000</t>
  </si>
  <si>
    <t xml:space="preserve">       000 1102 0000000000 000</t>
  </si>
  <si>
    <t xml:space="preserve">       000 1103 0000000000 000</t>
  </si>
  <si>
    <t xml:space="preserve">       000 1105 0000000000 000</t>
  </si>
  <si>
    <t xml:space="preserve">       000 1200 0000000000 000</t>
  </si>
  <si>
    <t xml:space="preserve">       000 1201 0000000000 000</t>
  </si>
  <si>
    <t xml:space="preserve">       000 1202 0000000000 000</t>
  </si>
  <si>
    <t xml:space="preserve">       000 1300 0000000000 000</t>
  </si>
  <si>
    <t xml:space="preserve">       000 1301 0000000000 000</t>
  </si>
  <si>
    <t xml:space="preserve">       000 9600 0000000000 000</t>
  </si>
  <si>
    <t>Всего:</t>
  </si>
  <si>
    <t xml:space="preserve">       ОБЩЕГОСУДАРСТВЕННЫЕ ВОПРОСЫ</t>
  </si>
  <si>
    <t xml:space="preserve">       Функционирование высшего должностного лица субъекта Российской Федерации и муниципального образования</t>
  </si>
  <si>
    <t xml:space="preserve">   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</si>
  <si>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    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</si>
  <si>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      Обеспечение деятельности финансовых, налоговых и таможенных органов и органов финансового (финансово-бюджетного) надзора</t>
  </si>
  <si>
    <t xml:space="preserve">       Резервные фонды</t>
  </si>
  <si>
    <t xml:space="preserve">       Другие общегосударственные вопросы</t>
  </si>
  <si>
    <t xml:space="preserve">       НАЦИОНАЛЬНАЯ БЕЗОПАСНОСТЬ И ПРАВООХРАНИТЕЛЬНАЯ ДЕЯТЕЛЬНОСТЬ</t>
  </si>
  <si>
    <t xml:space="preserve">       Защита населения и территории от чрезвычайных ситуаций природного и техногенного характера, гражданская оборона</t>
  </si>
  <si>
    <t xml:space="preserve">       Другие вопросы в области национальной безопасности и правоохранительной деятельности</t>
  </si>
  <si>
    <t xml:space="preserve">       НАЦИОНАЛЬНАЯ ЭКОНОМИКА</t>
  </si>
  <si>
    <t xml:space="preserve">       Сельское хозяйство и рыболовство</t>
  </si>
  <si>
    <t xml:space="preserve">       Водное хозяйство</t>
  </si>
  <si>
    <t xml:space="preserve">       Транспорт</t>
  </si>
  <si>
    <t xml:space="preserve">       Дорожное хозяйство (дорожные фонды)</t>
  </si>
  <si>
    <t xml:space="preserve">       Связь и информатика</t>
  </si>
  <si>
    <t xml:space="preserve">       Другие вопросы в области национальной экономики</t>
  </si>
  <si>
    <t xml:space="preserve">       ЖИЛИЩНО-КОММУНАЛЬНОЕ ХОЗЯЙСТВО</t>
  </si>
  <si>
    <t xml:space="preserve">       Жилищное хозяйство</t>
  </si>
  <si>
    <t xml:space="preserve">       Коммунальное хозяйство</t>
  </si>
  <si>
    <t xml:space="preserve">       Благоустройство</t>
  </si>
  <si>
    <t xml:space="preserve">       Другие вопросы в области жилищно-коммунального хозяйства</t>
  </si>
  <si>
    <t xml:space="preserve">       ОХРАНА ОКРУЖАЮЩЕЙ СРЕДЫ</t>
  </si>
  <si>
    <t xml:space="preserve">       Охрана объектов растительного и животного мира и среды их обитания</t>
  </si>
  <si>
    <t xml:space="preserve">       Другие вопросы в области охраны окружающей среды</t>
  </si>
  <si>
    <t xml:space="preserve">       ОБРАЗОВАНИЕ</t>
  </si>
  <si>
    <t xml:space="preserve">       Дошкольное образование</t>
  </si>
  <si>
    <t xml:space="preserve">       Общее образование</t>
  </si>
  <si>
    <t xml:space="preserve">       Дополнительное образование детей</t>
  </si>
  <si>
    <t xml:space="preserve">       Профессиональная подготовка, переподготовка и повышение квалификации</t>
  </si>
  <si>
    <t xml:space="preserve">       Молодежная политика</t>
  </si>
  <si>
    <t xml:space="preserve">       Другие вопросы в области образования</t>
  </si>
  <si>
    <t xml:space="preserve">       КУЛЬТУРА, КИНЕМАТОГРАФИЯ</t>
  </si>
  <si>
    <t xml:space="preserve">       Культура</t>
  </si>
  <si>
    <t xml:space="preserve">       Другие вопросы в области культуры, кинематографии</t>
  </si>
  <si>
    <t xml:space="preserve">       ЗДРАВООХРАНЕНИЕ</t>
  </si>
  <si>
    <t xml:space="preserve">       Другие вопросы в области здравоохранения</t>
  </si>
  <si>
    <t xml:space="preserve">       СОЦИАЛЬНАЯ ПОЛИТИКА</t>
  </si>
  <si>
    <t xml:space="preserve">       Пенсионное обеспечение</t>
  </si>
  <si>
    <t xml:space="preserve">       Социальное обеспечение населения</t>
  </si>
  <si>
    <t xml:space="preserve">       Охрана семьи и детства</t>
  </si>
  <si>
    <t xml:space="preserve">       Другие вопросы в области социальной политики</t>
  </si>
  <si>
    <t xml:space="preserve">       ФИЗИЧЕСКАЯ КУЛЬТУРА И СПОРТ</t>
  </si>
  <si>
    <t xml:space="preserve">       Физическая культура</t>
  </si>
  <si>
    <t xml:space="preserve">       Массовый спорт</t>
  </si>
  <si>
    <t xml:space="preserve">       Спорт высших достижений</t>
  </si>
  <si>
    <t xml:space="preserve">       Другие вопросы в области физической культуры и спорта</t>
  </si>
  <si>
    <t xml:space="preserve">       СРЕДСТВА МАССОВОЙ ИНФОРМАЦИИ</t>
  </si>
  <si>
    <t xml:space="preserve">       Телевидение и радиовещание</t>
  </si>
  <si>
    <t xml:space="preserve">       Периодическая печать и издательства</t>
  </si>
  <si>
    <t xml:space="preserve">       ОБСЛУЖИВАНИЕ ГОСУДАРСТВЕННОГО И МУНИЦИПАЛЬНОГО ДОЛГА</t>
  </si>
  <si>
    <t xml:space="preserve">       Обеспечение проведения выборов и референдумов</t>
  </si>
  <si>
    <t xml:space="preserve">       НАЦИОНАЛЬНАЯ ОБОРОНА</t>
  </si>
  <si>
    <t xml:space="preserve">       Мобилизационная подготовка экономики</t>
  </si>
  <si>
    <t>План на 2020 год</t>
  </si>
  <si>
    <t xml:space="preserve">       000 0406 0000000000 000</t>
  </si>
  <si>
    <t xml:space="preserve">       000 0602 0000000000 000</t>
  </si>
  <si>
    <t>% исполнения плана 2020 года</t>
  </si>
  <si>
    <r>
      <t xml:space="preserve">       </t>
    </r>
    <r>
      <rPr>
        <sz val="11"/>
        <rFont val="Times New Roman"/>
        <family val="1"/>
        <charset val="204"/>
      </rPr>
      <t>Сбор, удаление отходов и очистка сточных вод</t>
    </r>
  </si>
  <si>
    <t>Единицы измерения: млн. руб.</t>
  </si>
  <si>
    <t>Исполнение бюджета Одинцовского городского округа по разделам и подразделам классификации расходов</t>
  </si>
  <si>
    <t>План на 2021 год</t>
  </si>
  <si>
    <t>% исполнения плана 2021 года</t>
  </si>
  <si>
    <t xml:space="preserve">       000 0310 0000000000 000</t>
  </si>
  <si>
    <t xml:space="preserve">       Защита населения и территории от чрезвычайных ситуаций природного и техногенного характера, пожарная безопасность</t>
  </si>
  <si>
    <t xml:space="preserve">       Обслуживание государственного (муниципального) внутреннего долга</t>
  </si>
  <si>
    <t>за 1 полугодие 2020 и 1 полугодие 2021 года</t>
  </si>
  <si>
    <t>Кассовый план на 1 полугодие 2021 года</t>
  </si>
  <si>
    <t>Исполнено за 1 полугодие 2021 года</t>
  </si>
  <si>
    <t>% исполнения кассового плана за 1 полугодие 2020 года</t>
  </si>
  <si>
    <t>Кассовый план на 1 полугодие 2020 года</t>
  </si>
  <si>
    <t>Исполнено за 1 полугодие 2020 года</t>
  </si>
  <si>
    <t>% исполнения кассового плана за 1 полугодие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</si>
</sst>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[Red]\-#,##0.00\ "/>
    <numFmt numFmtId="165" formatCode="#,##0.000"/>
  </numFmts>
  <fonts count="5" x14ac:knownFonts="1">
    <font>
      <sz val="11"/>
      <name val="Calibri"/>
      <family val="2"/>
      <scheme val="minor"/>
    </font>
    <font>
      <sz val="11"/>
      <name val="Calibri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3" fillId="0" borderId="1" xfId="0" applyFont="1" applyFill="1" applyBorder="1" applyAlignment="1">
      <alignment horizontal="center" wrapText="1"/>
    </xf>
    <xf numFmtId="0" fontId="2" fillId="0" borderId="1" xfId="1" applyFont="1" applyFill="1" applyBorder="1" applyAlignment="1">
      <alignment horizontal="left" vertical="center" wrapText="1"/>
    </xf>
    <xf numFmtId="0" fontId="2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3" fillId="0" borderId="1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right" vertical="center" wrapText="1"/>
    </xf>
    <xf numFmtId="165" fontId="2" fillId="0" borderId="1" xfId="0" applyNumberFormat="1" applyFont="1" applyFill="1" applyBorder="1" applyAlignment="1">
      <alignment horizontal="right" vertical="center" wrapText="1"/>
    </xf>
    <xf numFmtId="165" fontId="2" fillId="0" borderId="1" xfId="1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/>
    <xf numFmtId="0" fontId="4" fillId="0" borderId="0" xfId="0" applyNumberFormat="1" applyFont="1" applyFill="1" applyAlignment="1" applyProtection="1">
      <alignment horizontal="center" wrapText="1"/>
    </xf>
  </cellXfs>
  <cellStyles count="2">
    <cellStyle name="Обычный" xfId="0" builtinId="0"/>
    <cellStyle name="Обычный_Лист1" xfId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3"/>
  <sheetViews>
    <sheetView tabSelected="1" zoomScaleNormal="100" workbookViewId="0">
      <pane ySplit="1" topLeftCell="A2" activePane="bottomLeft" state="frozen"/>
      <selection pane="bottomLeft" activeCell="B1" sqref="A1:J1048576"/>
    </sheetView>
  </sheetViews>
  <sheetFormatPr defaultColWidth="8.85546875" defaultRowHeight="15" x14ac:dyDescent="0.25"/>
  <cols>
    <col min="1" max="1" width="41.5703125" style="3" customWidth="1"/>
    <col min="2" max="2" width="27.42578125" style="3" customWidth="1"/>
    <col min="3" max="5" width="18.140625" style="3" customWidth="1"/>
    <col min="6" max="6" width="16.7109375" style="3" bestFit="1" customWidth="1"/>
    <col min="7" max="7" width="17.85546875" style="3" bestFit="1" customWidth="1"/>
    <col min="8" max="8" width="15.42578125" style="3" customWidth="1"/>
    <col min="9" max="9" width="13.5703125" style="3" customWidth="1"/>
    <col min="10" max="12" width="18.140625" style="3" customWidth="1"/>
    <col min="13" max="16384" width="8.85546875" style="3"/>
  </cols>
  <sheetData>
    <row r="1" spans="1:12" ht="19.149999999999999" customHeight="1" x14ac:dyDescent="0.25">
      <c r="B1" s="18" t="s">
        <v>117</v>
      </c>
      <c r="C1" s="18"/>
      <c r="D1" s="18"/>
      <c r="E1" s="18"/>
      <c r="F1" s="18"/>
      <c r="G1" s="18"/>
      <c r="H1" s="18"/>
      <c r="I1" s="18"/>
      <c r="J1" s="18"/>
    </row>
    <row r="2" spans="1:12" ht="19.149999999999999" customHeight="1" x14ac:dyDescent="0.25">
      <c r="B2" s="18" t="s">
        <v>123</v>
      </c>
      <c r="C2" s="18"/>
      <c r="D2" s="18"/>
      <c r="E2" s="18"/>
      <c r="F2" s="18"/>
      <c r="G2" s="18"/>
      <c r="H2" s="18"/>
      <c r="I2" s="18"/>
      <c r="J2" s="18"/>
    </row>
    <row r="3" spans="1:12" ht="19.149999999999999" customHeight="1" x14ac:dyDescent="0.25">
      <c r="A3" s="3" t="s">
        <v>116</v>
      </c>
      <c r="B3" s="16"/>
      <c r="C3" s="17"/>
      <c r="D3" s="17"/>
    </row>
    <row r="4" spans="1:12" ht="57" x14ac:dyDescent="0.25">
      <c r="A4" s="15" t="s">
        <v>0</v>
      </c>
      <c r="B4" s="15"/>
      <c r="C4" s="4" t="s">
        <v>111</v>
      </c>
      <c r="D4" s="11" t="s">
        <v>127</v>
      </c>
      <c r="E4" s="11" t="s">
        <v>128</v>
      </c>
      <c r="F4" s="4" t="s">
        <v>118</v>
      </c>
      <c r="G4" s="4" t="s">
        <v>124</v>
      </c>
      <c r="H4" s="4" t="s">
        <v>125</v>
      </c>
      <c r="I4" s="4" t="s">
        <v>114</v>
      </c>
      <c r="J4" s="4" t="s">
        <v>126</v>
      </c>
      <c r="K4" s="4" t="s">
        <v>119</v>
      </c>
      <c r="L4" s="4" t="s">
        <v>129</v>
      </c>
    </row>
    <row r="5" spans="1:12" x14ac:dyDescent="0.25">
      <c r="A5" s="5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</row>
    <row r="6" spans="1:12" ht="28.5" x14ac:dyDescent="0.25">
      <c r="A6" s="6" t="s">
        <v>57</v>
      </c>
      <c r="B6" s="7" t="s">
        <v>1</v>
      </c>
      <c r="C6" s="12">
        <f>SUM(C7:C13)</f>
        <v>2752.6019999999999</v>
      </c>
      <c r="D6" s="12">
        <f t="shared" ref="D6:H6" si="0">SUM(D7:D13)</f>
        <v>1507.2149999999999</v>
      </c>
      <c r="E6" s="12">
        <f t="shared" si="0"/>
        <v>1079.807</v>
      </c>
      <c r="F6" s="12">
        <v>3061.884</v>
      </c>
      <c r="G6" s="12">
        <f t="shared" si="0"/>
        <v>1759.319</v>
      </c>
      <c r="H6" s="12">
        <f t="shared" si="0"/>
        <v>1566.5119999999999</v>
      </c>
      <c r="I6" s="8">
        <f>E6*100/C6</f>
        <v>39.228591710679567</v>
      </c>
      <c r="J6" s="8">
        <f>E6*100/D6</f>
        <v>71.642532750801976</v>
      </c>
      <c r="K6" s="8">
        <f>H6*100/F6</f>
        <v>51.161703056026937</v>
      </c>
      <c r="L6" s="8">
        <f>H6*100/G6</f>
        <v>89.040816361330712</v>
      </c>
    </row>
    <row r="7" spans="1:12" ht="45" x14ac:dyDescent="0.25">
      <c r="A7" s="2" t="s">
        <v>58</v>
      </c>
      <c r="B7" s="9" t="s">
        <v>2</v>
      </c>
      <c r="C7" s="13">
        <v>6.1550000000000002</v>
      </c>
      <c r="D7" s="14">
        <v>3.7719999999999998</v>
      </c>
      <c r="E7" s="14">
        <v>2.13</v>
      </c>
      <c r="F7" s="14">
        <v>6.2160000000000002</v>
      </c>
      <c r="G7" s="14">
        <v>3.1230000000000002</v>
      </c>
      <c r="H7" s="14">
        <v>2.1360000000000001</v>
      </c>
      <c r="I7" s="10">
        <f>E7*100/C7</f>
        <v>34.606011372867584</v>
      </c>
      <c r="J7" s="10">
        <f>E7*100/D7</f>
        <v>56.46871686108166</v>
      </c>
      <c r="K7" s="10">
        <f t="shared" ref="K7:K63" si="1">H7*100/F7</f>
        <v>34.362934362934368</v>
      </c>
      <c r="L7" s="10">
        <f t="shared" ref="L7:L63" si="2">H7*100/G7</f>
        <v>68.39577329490875</v>
      </c>
    </row>
    <row r="8" spans="1:12" ht="75" x14ac:dyDescent="0.25">
      <c r="A8" s="2" t="s">
        <v>59</v>
      </c>
      <c r="B8" s="9" t="s">
        <v>3</v>
      </c>
      <c r="C8" s="13">
        <v>11.145</v>
      </c>
      <c r="D8" s="14">
        <v>7.6369999999999996</v>
      </c>
      <c r="E8" s="14">
        <v>4.242</v>
      </c>
      <c r="F8" s="14">
        <v>10.843</v>
      </c>
      <c r="G8" s="14">
        <v>7.8719999999999999</v>
      </c>
      <c r="H8" s="14">
        <v>5.9950000000000001</v>
      </c>
      <c r="I8" s="10">
        <f>E8*100/C8</f>
        <v>38.061911170928667</v>
      </c>
      <c r="J8" s="10">
        <f t="shared" ref="J8:J63" si="3">E8*100/D8</f>
        <v>55.545371219065082</v>
      </c>
      <c r="K8" s="10">
        <f t="shared" si="1"/>
        <v>55.289126625472655</v>
      </c>
      <c r="L8" s="10">
        <f t="shared" si="2"/>
        <v>76.15599593495935</v>
      </c>
    </row>
    <row r="9" spans="1:12" ht="75" x14ac:dyDescent="0.25">
      <c r="A9" s="2" t="s">
        <v>60</v>
      </c>
      <c r="B9" s="9" t="s">
        <v>4</v>
      </c>
      <c r="C9" s="13">
        <v>1149.6510000000001</v>
      </c>
      <c r="D9" s="14">
        <v>671.79300000000001</v>
      </c>
      <c r="E9" s="14">
        <v>450.03300000000002</v>
      </c>
      <c r="F9" s="14">
        <v>1128.5940000000001</v>
      </c>
      <c r="G9" s="14">
        <v>622.36</v>
      </c>
      <c r="H9" s="14">
        <v>547.63900000000001</v>
      </c>
      <c r="I9" s="10">
        <f t="shared" ref="I9:I63" si="4">E9*100/C9</f>
        <v>39.145184060206098</v>
      </c>
      <c r="J9" s="10">
        <f t="shared" si="3"/>
        <v>66.989831689225696</v>
      </c>
      <c r="K9" s="10">
        <f t="shared" si="1"/>
        <v>48.524004203460237</v>
      </c>
      <c r="L9" s="10">
        <f t="shared" si="2"/>
        <v>87.993926344880776</v>
      </c>
    </row>
    <row r="10" spans="1:12" ht="60" x14ac:dyDescent="0.25">
      <c r="A10" s="2" t="s">
        <v>61</v>
      </c>
      <c r="B10" s="9" t="s">
        <v>5</v>
      </c>
      <c r="C10" s="13">
        <v>94.88</v>
      </c>
      <c r="D10" s="14">
        <v>50.41</v>
      </c>
      <c r="E10" s="14">
        <v>38.198</v>
      </c>
      <c r="F10" s="14">
        <v>109.446</v>
      </c>
      <c r="G10" s="14">
        <v>62.671999999999997</v>
      </c>
      <c r="H10" s="14">
        <v>50.206000000000003</v>
      </c>
      <c r="I10" s="10">
        <f t="shared" si="4"/>
        <v>40.259274873524454</v>
      </c>
      <c r="J10" s="10">
        <f t="shared" si="3"/>
        <v>75.774647887323951</v>
      </c>
      <c r="K10" s="10">
        <f t="shared" si="1"/>
        <v>45.872850538164947</v>
      </c>
      <c r="L10" s="10">
        <f t="shared" si="2"/>
        <v>80.109139647689574</v>
      </c>
    </row>
    <row r="11" spans="1:12" ht="30" x14ac:dyDescent="0.25">
      <c r="A11" s="2" t="s">
        <v>108</v>
      </c>
      <c r="B11" s="9" t="s">
        <v>6</v>
      </c>
      <c r="C11" s="13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0">
        <v>0</v>
      </c>
      <c r="J11" s="10">
        <v>0</v>
      </c>
      <c r="K11" s="10">
        <v>0</v>
      </c>
      <c r="L11" s="10">
        <v>0</v>
      </c>
    </row>
    <row r="12" spans="1:12" x14ac:dyDescent="0.25">
      <c r="A12" s="2" t="s">
        <v>62</v>
      </c>
      <c r="B12" s="9" t="s">
        <v>7</v>
      </c>
      <c r="C12" s="13">
        <v>24.26</v>
      </c>
      <c r="D12" s="14">
        <v>0</v>
      </c>
      <c r="E12" s="14">
        <v>0</v>
      </c>
      <c r="F12" s="14">
        <v>24.52</v>
      </c>
      <c r="G12" s="14">
        <v>0</v>
      </c>
      <c r="H12" s="14">
        <v>0</v>
      </c>
      <c r="I12" s="10">
        <f t="shared" si="4"/>
        <v>0</v>
      </c>
      <c r="J12" s="10">
        <v>0</v>
      </c>
      <c r="K12" s="10">
        <f t="shared" si="1"/>
        <v>0</v>
      </c>
      <c r="L12" s="10">
        <v>0</v>
      </c>
    </row>
    <row r="13" spans="1:12" x14ac:dyDescent="0.25">
      <c r="A13" s="2" t="s">
        <v>63</v>
      </c>
      <c r="B13" s="9" t="s">
        <v>8</v>
      </c>
      <c r="C13" s="13">
        <v>1466.511</v>
      </c>
      <c r="D13" s="14">
        <v>773.60299999999995</v>
      </c>
      <c r="E13" s="14">
        <v>585.20399999999995</v>
      </c>
      <c r="F13" s="14">
        <v>1782.2650000000001</v>
      </c>
      <c r="G13" s="14">
        <v>1063.2919999999999</v>
      </c>
      <c r="H13" s="14">
        <v>960.53599999999994</v>
      </c>
      <c r="I13" s="10">
        <f t="shared" si="4"/>
        <v>39.904508046649497</v>
      </c>
      <c r="J13" s="10">
        <f t="shared" si="3"/>
        <v>75.646552559904748</v>
      </c>
      <c r="K13" s="10">
        <f t="shared" si="1"/>
        <v>53.894117878093319</v>
      </c>
      <c r="L13" s="10">
        <f t="shared" si="2"/>
        <v>90.336050680339923</v>
      </c>
    </row>
    <row r="14" spans="1:12" ht="28.5" x14ac:dyDescent="0.25">
      <c r="A14" s="6" t="s">
        <v>109</v>
      </c>
      <c r="B14" s="7" t="s">
        <v>9</v>
      </c>
      <c r="C14" s="12">
        <f>C15</f>
        <v>0</v>
      </c>
      <c r="D14" s="12">
        <f t="shared" ref="D14:H14" si="5">D15</f>
        <v>0</v>
      </c>
      <c r="E14" s="12">
        <f t="shared" si="5"/>
        <v>0</v>
      </c>
      <c r="F14" s="12">
        <v>1.35</v>
      </c>
      <c r="G14" s="12">
        <f t="shared" si="5"/>
        <v>1.35</v>
      </c>
      <c r="H14" s="12">
        <f t="shared" si="5"/>
        <v>0</v>
      </c>
      <c r="I14" s="8">
        <v>0</v>
      </c>
      <c r="J14" s="8">
        <v>0</v>
      </c>
      <c r="K14" s="8">
        <v>0</v>
      </c>
      <c r="L14" s="8">
        <v>0</v>
      </c>
    </row>
    <row r="15" spans="1:12" ht="30" x14ac:dyDescent="0.25">
      <c r="A15" s="2" t="s">
        <v>110</v>
      </c>
      <c r="B15" s="9" t="s">
        <v>10</v>
      </c>
      <c r="C15" s="13">
        <v>0</v>
      </c>
      <c r="D15" s="14">
        <v>0</v>
      </c>
      <c r="E15" s="14">
        <v>0</v>
      </c>
      <c r="F15" s="14">
        <v>1.35</v>
      </c>
      <c r="G15" s="14">
        <v>1.35</v>
      </c>
      <c r="H15" s="14">
        <v>0</v>
      </c>
      <c r="I15" s="10">
        <v>0</v>
      </c>
      <c r="J15" s="10">
        <v>0</v>
      </c>
      <c r="K15" s="10">
        <v>0</v>
      </c>
      <c r="L15" s="10">
        <v>0</v>
      </c>
    </row>
    <row r="16" spans="1:12" ht="57" x14ac:dyDescent="0.25">
      <c r="A16" s="6" t="s">
        <v>64</v>
      </c>
      <c r="B16" s="7" t="s">
        <v>11</v>
      </c>
      <c r="C16" s="12">
        <f>C17+C19</f>
        <v>171.67000000000002</v>
      </c>
      <c r="D16" s="12">
        <f t="shared" ref="D16:E16" si="6">D17+D19</f>
        <v>94.617000000000004</v>
      </c>
      <c r="E16" s="12">
        <f t="shared" si="6"/>
        <v>59.045000000000002</v>
      </c>
      <c r="F16" s="12">
        <v>173.34399999999999</v>
      </c>
      <c r="G16" s="12">
        <f t="shared" ref="G16:H16" si="7">G17+G19+G18</f>
        <v>87.563000000000002</v>
      </c>
      <c r="H16" s="12">
        <f t="shared" si="7"/>
        <v>57.411999999999999</v>
      </c>
      <c r="I16" s="8">
        <f t="shared" si="4"/>
        <v>34.39447777713054</v>
      </c>
      <c r="J16" s="8">
        <f t="shared" si="3"/>
        <v>62.404219114958195</v>
      </c>
      <c r="K16" s="8">
        <f t="shared" si="1"/>
        <v>33.120269521875578</v>
      </c>
      <c r="L16" s="8">
        <f t="shared" si="2"/>
        <v>65.566506401105485</v>
      </c>
    </row>
    <row r="17" spans="1:12" ht="60" x14ac:dyDescent="0.25">
      <c r="A17" s="2" t="s">
        <v>65</v>
      </c>
      <c r="B17" s="9" t="s">
        <v>12</v>
      </c>
      <c r="C17" s="13">
        <v>97.756</v>
      </c>
      <c r="D17" s="14">
        <v>55.722000000000001</v>
      </c>
      <c r="E17" s="14">
        <v>25.898</v>
      </c>
      <c r="F17" s="14">
        <v>0.1</v>
      </c>
      <c r="G17" s="14">
        <v>6.6000000000000003E-2</v>
      </c>
      <c r="H17" s="14">
        <v>6.6000000000000003E-2</v>
      </c>
      <c r="I17" s="10">
        <f t="shared" si="4"/>
        <v>26.492491509472565</v>
      </c>
      <c r="J17" s="10">
        <f t="shared" si="3"/>
        <v>46.47715444528194</v>
      </c>
      <c r="K17" s="10">
        <f t="shared" si="1"/>
        <v>66</v>
      </c>
      <c r="L17" s="10">
        <v>0</v>
      </c>
    </row>
    <row r="18" spans="1:12" ht="60" x14ac:dyDescent="0.25">
      <c r="A18" s="2" t="s">
        <v>121</v>
      </c>
      <c r="B18" s="9" t="s">
        <v>120</v>
      </c>
      <c r="C18" s="13">
        <v>0</v>
      </c>
      <c r="D18" s="14">
        <v>0</v>
      </c>
      <c r="E18" s="14">
        <v>0</v>
      </c>
      <c r="F18" s="14">
        <v>100.167</v>
      </c>
      <c r="G18" s="14">
        <v>60.247</v>
      </c>
      <c r="H18" s="14">
        <v>39.832000000000001</v>
      </c>
      <c r="I18" s="10">
        <v>0</v>
      </c>
      <c r="J18" s="10">
        <v>0</v>
      </c>
      <c r="K18" s="10">
        <f t="shared" si="1"/>
        <v>39.76559146225803</v>
      </c>
      <c r="L18" s="10">
        <f t="shared" si="2"/>
        <v>66.114495327568179</v>
      </c>
    </row>
    <row r="19" spans="1:12" ht="45" x14ac:dyDescent="0.25">
      <c r="A19" s="2" t="s">
        <v>66</v>
      </c>
      <c r="B19" s="9" t="s">
        <v>13</v>
      </c>
      <c r="C19" s="13">
        <v>73.914000000000001</v>
      </c>
      <c r="D19" s="14">
        <v>38.895000000000003</v>
      </c>
      <c r="E19" s="14">
        <v>33.146999999999998</v>
      </c>
      <c r="F19" s="14">
        <v>73.076999999999998</v>
      </c>
      <c r="G19" s="14">
        <v>27.25</v>
      </c>
      <c r="H19" s="14">
        <v>17.513999999999999</v>
      </c>
      <c r="I19" s="10">
        <f t="shared" si="4"/>
        <v>44.845360824742265</v>
      </c>
      <c r="J19" s="10">
        <f t="shared" si="3"/>
        <v>85.221750867720772</v>
      </c>
      <c r="K19" s="10">
        <f t="shared" si="1"/>
        <v>23.96650108789359</v>
      </c>
      <c r="L19" s="10">
        <f t="shared" si="2"/>
        <v>64.271559633027522</v>
      </c>
    </row>
    <row r="20" spans="1:12" ht="28.5" x14ac:dyDescent="0.25">
      <c r="A20" s="6" t="s">
        <v>67</v>
      </c>
      <c r="B20" s="7" t="s">
        <v>14</v>
      </c>
      <c r="C20" s="12">
        <f>SUM(C21:C26)</f>
        <v>1111.7150000000001</v>
      </c>
      <c r="D20" s="12">
        <f t="shared" ref="D20:H20" si="8">SUM(D21:D26)</f>
        <v>456.69600000000003</v>
      </c>
      <c r="E20" s="12">
        <f t="shared" si="8"/>
        <v>353.01200000000006</v>
      </c>
      <c r="F20" s="12">
        <v>2956.6410000000001</v>
      </c>
      <c r="G20" s="12">
        <f t="shared" si="8"/>
        <v>488.88200000000006</v>
      </c>
      <c r="H20" s="12">
        <f t="shared" si="8"/>
        <v>366.73800000000006</v>
      </c>
      <c r="I20" s="8">
        <f t="shared" si="4"/>
        <v>31.753821797852865</v>
      </c>
      <c r="J20" s="8">
        <f t="shared" si="3"/>
        <v>77.296932751764857</v>
      </c>
      <c r="K20" s="8">
        <f t="shared" si="1"/>
        <v>12.403873179056911</v>
      </c>
      <c r="L20" s="8">
        <f t="shared" si="2"/>
        <v>75.015647947766539</v>
      </c>
    </row>
    <row r="21" spans="1:12" x14ac:dyDescent="0.25">
      <c r="A21" s="2" t="s">
        <v>68</v>
      </c>
      <c r="B21" s="9" t="s">
        <v>15</v>
      </c>
      <c r="C21" s="13">
        <v>7.0190000000000001</v>
      </c>
      <c r="D21" s="14">
        <v>6.7320000000000002</v>
      </c>
      <c r="E21" s="14">
        <v>1.411</v>
      </c>
      <c r="F21" s="14">
        <v>6.5380000000000003</v>
      </c>
      <c r="G21" s="14">
        <v>6.3470000000000004</v>
      </c>
      <c r="H21" s="14">
        <v>3.88</v>
      </c>
      <c r="I21" s="10">
        <f t="shared" si="4"/>
        <v>20.102578714916653</v>
      </c>
      <c r="J21" s="10">
        <f t="shared" si="3"/>
        <v>20.959595959595958</v>
      </c>
      <c r="K21" s="10">
        <f t="shared" si="1"/>
        <v>59.345365555215658</v>
      </c>
      <c r="L21" s="10">
        <f t="shared" si="2"/>
        <v>61.131243106979674</v>
      </c>
    </row>
    <row r="22" spans="1:12" x14ac:dyDescent="0.25">
      <c r="A22" s="2" t="s">
        <v>69</v>
      </c>
      <c r="B22" s="9" t="s">
        <v>112</v>
      </c>
      <c r="C22" s="13">
        <v>2.9470000000000001</v>
      </c>
      <c r="D22" s="14">
        <v>1.4E-2</v>
      </c>
      <c r="E22" s="14">
        <v>1.4E-2</v>
      </c>
      <c r="F22" s="14">
        <v>11.936</v>
      </c>
      <c r="G22" s="14">
        <v>1.9350000000000001</v>
      </c>
      <c r="H22" s="14">
        <v>1.9350000000000001</v>
      </c>
      <c r="I22" s="10">
        <f t="shared" si="4"/>
        <v>0.47505938242280288</v>
      </c>
      <c r="J22" s="10">
        <f t="shared" si="3"/>
        <v>100.00000000000001</v>
      </c>
      <c r="K22" s="10">
        <f t="shared" si="1"/>
        <v>16.211461126005361</v>
      </c>
      <c r="L22" s="10">
        <v>0</v>
      </c>
    </row>
    <row r="23" spans="1:12" x14ac:dyDescent="0.25">
      <c r="A23" s="2" t="s">
        <v>70</v>
      </c>
      <c r="B23" s="9" t="s">
        <v>16</v>
      </c>
      <c r="C23" s="13">
        <v>147.50200000000001</v>
      </c>
      <c r="D23" s="14">
        <v>92.144000000000005</v>
      </c>
      <c r="E23" s="14">
        <v>62.582000000000001</v>
      </c>
      <c r="F23" s="14">
        <v>140.77199999999999</v>
      </c>
      <c r="G23" s="14">
        <v>104.57599999999999</v>
      </c>
      <c r="H23" s="14">
        <v>55.683</v>
      </c>
      <c r="I23" s="10">
        <f t="shared" si="4"/>
        <v>42.427899282721583</v>
      </c>
      <c r="J23" s="10">
        <f t="shared" si="3"/>
        <v>67.917607223476296</v>
      </c>
      <c r="K23" s="10">
        <f t="shared" si="1"/>
        <v>39.555451368169813</v>
      </c>
      <c r="L23" s="10">
        <f t="shared" si="2"/>
        <v>53.246442778457777</v>
      </c>
    </row>
    <row r="24" spans="1:12" ht="30" x14ac:dyDescent="0.25">
      <c r="A24" s="2" t="s">
        <v>71</v>
      </c>
      <c r="B24" s="9" t="s">
        <v>17</v>
      </c>
      <c r="C24" s="13">
        <v>881.15200000000004</v>
      </c>
      <c r="D24" s="14">
        <v>336.43200000000002</v>
      </c>
      <c r="E24" s="14">
        <v>275.30700000000002</v>
      </c>
      <c r="F24" s="14">
        <v>2711.6109999999999</v>
      </c>
      <c r="G24" s="14">
        <v>355.43900000000002</v>
      </c>
      <c r="H24" s="14">
        <v>290.79700000000003</v>
      </c>
      <c r="I24" s="10">
        <f t="shared" si="4"/>
        <v>31.243985146717023</v>
      </c>
      <c r="J24" s="10">
        <f t="shared" si="3"/>
        <v>81.831395348837205</v>
      </c>
      <c r="K24" s="10">
        <f t="shared" si="1"/>
        <v>10.72414147899533</v>
      </c>
      <c r="L24" s="10">
        <f t="shared" si="2"/>
        <v>81.813475730012755</v>
      </c>
    </row>
    <row r="25" spans="1:12" x14ac:dyDescent="0.25">
      <c r="A25" s="2" t="s">
        <v>72</v>
      </c>
      <c r="B25" s="9" t="s">
        <v>18</v>
      </c>
      <c r="C25" s="13">
        <v>34.164999999999999</v>
      </c>
      <c r="D25" s="14">
        <v>13.385999999999999</v>
      </c>
      <c r="E25" s="14">
        <v>9.2590000000000003</v>
      </c>
      <c r="F25" s="14">
        <v>43.984999999999999</v>
      </c>
      <c r="G25" s="14">
        <v>9.2200000000000006</v>
      </c>
      <c r="H25" s="14">
        <v>6.6870000000000003</v>
      </c>
      <c r="I25" s="10">
        <f t="shared" si="4"/>
        <v>27.100834187033517</v>
      </c>
      <c r="J25" s="10">
        <f t="shared" si="3"/>
        <v>69.169281338712096</v>
      </c>
      <c r="K25" s="10">
        <f t="shared" si="1"/>
        <v>15.202910082982836</v>
      </c>
      <c r="L25" s="10">
        <f t="shared" si="2"/>
        <v>72.52711496746204</v>
      </c>
    </row>
    <row r="26" spans="1:12" ht="30" x14ac:dyDescent="0.25">
      <c r="A26" s="2" t="s">
        <v>73</v>
      </c>
      <c r="B26" s="9" t="s">
        <v>19</v>
      </c>
      <c r="C26" s="13">
        <v>38.93</v>
      </c>
      <c r="D26" s="14">
        <v>7.9880000000000004</v>
      </c>
      <c r="E26" s="14">
        <v>4.4390000000000001</v>
      </c>
      <c r="F26" s="14">
        <v>41.798999999999999</v>
      </c>
      <c r="G26" s="14">
        <v>11.365</v>
      </c>
      <c r="H26" s="14">
        <v>7.7560000000000002</v>
      </c>
      <c r="I26" s="10">
        <f t="shared" si="4"/>
        <v>11.402517338813254</v>
      </c>
      <c r="J26" s="10">
        <f t="shared" si="3"/>
        <v>55.570856284426632</v>
      </c>
      <c r="K26" s="10">
        <f t="shared" si="1"/>
        <v>18.555467834158712</v>
      </c>
      <c r="L26" s="10">
        <f t="shared" si="2"/>
        <v>68.244610646722393</v>
      </c>
    </row>
    <row r="27" spans="1:12" ht="28.5" x14ac:dyDescent="0.25">
      <c r="A27" s="6" t="s">
        <v>74</v>
      </c>
      <c r="B27" s="7" t="s">
        <v>20</v>
      </c>
      <c r="C27" s="12">
        <f>SUM(C28:C31)</f>
        <v>3455.6929999999998</v>
      </c>
      <c r="D27" s="12">
        <f t="shared" ref="D27:H27" si="9">SUM(D28:D31)</f>
        <v>1273.43</v>
      </c>
      <c r="E27" s="12">
        <f t="shared" si="9"/>
        <v>1036.2959999999998</v>
      </c>
      <c r="F27" s="12">
        <v>5608.2619999999997</v>
      </c>
      <c r="G27" s="12">
        <f t="shared" si="9"/>
        <v>1374.0540000000001</v>
      </c>
      <c r="H27" s="12">
        <f t="shared" si="9"/>
        <v>1089.0540000000001</v>
      </c>
      <c r="I27" s="8">
        <f t="shared" si="4"/>
        <v>29.988080538404304</v>
      </c>
      <c r="J27" s="8">
        <f t="shared" si="3"/>
        <v>81.378324682157611</v>
      </c>
      <c r="K27" s="8">
        <f t="shared" si="1"/>
        <v>19.418743275545975</v>
      </c>
      <c r="L27" s="8">
        <f t="shared" si="2"/>
        <v>79.258457091206026</v>
      </c>
    </row>
    <row r="28" spans="1:12" x14ac:dyDescent="0.25">
      <c r="A28" s="2" t="s">
        <v>75</v>
      </c>
      <c r="B28" s="9" t="s">
        <v>21</v>
      </c>
      <c r="C28" s="13">
        <v>90.968999999999994</v>
      </c>
      <c r="D28" s="14">
        <v>50.51</v>
      </c>
      <c r="E28" s="14">
        <v>36.435000000000002</v>
      </c>
      <c r="F28" s="14">
        <v>350.22699999999998</v>
      </c>
      <c r="G28" s="14">
        <v>79.930000000000007</v>
      </c>
      <c r="H28" s="14">
        <v>44.128</v>
      </c>
      <c r="I28" s="10">
        <f t="shared" si="4"/>
        <v>40.052105662368504</v>
      </c>
      <c r="J28" s="10">
        <f t="shared" si="3"/>
        <v>72.134230845377161</v>
      </c>
      <c r="K28" s="10">
        <f t="shared" si="1"/>
        <v>12.599828111481983</v>
      </c>
      <c r="L28" s="10">
        <f t="shared" si="2"/>
        <v>55.208307268860253</v>
      </c>
    </row>
    <row r="29" spans="1:12" x14ac:dyDescent="0.25">
      <c r="A29" s="2" t="s">
        <v>76</v>
      </c>
      <c r="B29" s="9" t="s">
        <v>22</v>
      </c>
      <c r="C29" s="13">
        <v>588.27800000000002</v>
      </c>
      <c r="D29" s="14">
        <v>167.71199999999999</v>
      </c>
      <c r="E29" s="14">
        <v>146.96799999999999</v>
      </c>
      <c r="F29" s="14">
        <v>1176.502</v>
      </c>
      <c r="G29" s="14">
        <v>182.779</v>
      </c>
      <c r="H29" s="14">
        <v>91.611999999999995</v>
      </c>
      <c r="I29" s="10">
        <f t="shared" si="4"/>
        <v>24.982746252622057</v>
      </c>
      <c r="J29" s="10">
        <f t="shared" si="3"/>
        <v>87.631177256248804</v>
      </c>
      <c r="K29" s="10">
        <f t="shared" si="1"/>
        <v>7.78681209211714</v>
      </c>
      <c r="L29" s="10">
        <f t="shared" si="2"/>
        <v>50.121731708784921</v>
      </c>
    </row>
    <row r="30" spans="1:12" x14ac:dyDescent="0.25">
      <c r="A30" s="2" t="s">
        <v>77</v>
      </c>
      <c r="B30" s="9" t="s">
        <v>23</v>
      </c>
      <c r="C30" s="13">
        <v>2775.8139999999999</v>
      </c>
      <c r="D30" s="14">
        <v>1054.576</v>
      </c>
      <c r="E30" s="14">
        <v>852.62</v>
      </c>
      <c r="F30" s="14">
        <v>4080.1170000000002</v>
      </c>
      <c r="G30" s="14">
        <v>1110.683</v>
      </c>
      <c r="H30" s="14">
        <v>952.827</v>
      </c>
      <c r="I30" s="10">
        <f t="shared" si="4"/>
        <v>30.716035008109333</v>
      </c>
      <c r="J30" s="10">
        <f t="shared" si="3"/>
        <v>80.849554702553448</v>
      </c>
      <c r="K30" s="10">
        <f t="shared" si="1"/>
        <v>23.352933261472646</v>
      </c>
      <c r="L30" s="10">
        <f t="shared" si="2"/>
        <v>85.787483917553431</v>
      </c>
    </row>
    <row r="31" spans="1:12" ht="30" x14ac:dyDescent="0.25">
      <c r="A31" s="2" t="s">
        <v>78</v>
      </c>
      <c r="B31" s="9" t="s">
        <v>24</v>
      </c>
      <c r="C31" s="13">
        <v>0.63200000000000001</v>
      </c>
      <c r="D31" s="14">
        <v>0.63200000000000001</v>
      </c>
      <c r="E31" s="14">
        <v>0.27300000000000002</v>
      </c>
      <c r="F31" s="14">
        <v>1.4159999999999999</v>
      </c>
      <c r="G31" s="14">
        <v>0.66200000000000003</v>
      </c>
      <c r="H31" s="14">
        <v>0.48699999999999999</v>
      </c>
      <c r="I31" s="10">
        <f t="shared" si="4"/>
        <v>43.196202531645568</v>
      </c>
      <c r="J31" s="10">
        <f t="shared" si="3"/>
        <v>43.196202531645568</v>
      </c>
      <c r="K31" s="10">
        <f t="shared" si="1"/>
        <v>34.39265536723164</v>
      </c>
      <c r="L31" s="10">
        <f t="shared" si="2"/>
        <v>73.564954682779444</v>
      </c>
    </row>
    <row r="32" spans="1:12" ht="28.5" x14ac:dyDescent="0.25">
      <c r="A32" s="6" t="s">
        <v>79</v>
      </c>
      <c r="B32" s="7" t="s">
        <v>25</v>
      </c>
      <c r="C32" s="12">
        <f>SUM(C33:C35)</f>
        <v>969.25900000000001</v>
      </c>
      <c r="D32" s="12">
        <f t="shared" ref="D32:H32" si="10">SUM(D33:D35)</f>
        <v>20.777000000000001</v>
      </c>
      <c r="E32" s="12">
        <f t="shared" si="10"/>
        <v>0</v>
      </c>
      <c r="F32" s="12">
        <v>1334.77</v>
      </c>
      <c r="G32" s="12">
        <f t="shared" si="10"/>
        <v>502.86100000000005</v>
      </c>
      <c r="H32" s="12">
        <f t="shared" si="10"/>
        <v>490.63300000000004</v>
      </c>
      <c r="I32" s="8">
        <f t="shared" si="4"/>
        <v>0</v>
      </c>
      <c r="J32" s="8">
        <v>0</v>
      </c>
      <c r="K32" s="8">
        <f t="shared" si="1"/>
        <v>36.757868396802451</v>
      </c>
      <c r="L32" s="8">
        <f t="shared" si="2"/>
        <v>97.568314106681569</v>
      </c>
    </row>
    <row r="33" spans="1:12" ht="30" x14ac:dyDescent="0.25">
      <c r="A33" s="6" t="s">
        <v>115</v>
      </c>
      <c r="B33" s="9" t="s">
        <v>113</v>
      </c>
      <c r="C33" s="13">
        <v>373.10500000000002</v>
      </c>
      <c r="D33" s="14">
        <v>20.477</v>
      </c>
      <c r="E33" s="14">
        <v>0</v>
      </c>
      <c r="F33" s="14">
        <v>303.721</v>
      </c>
      <c r="G33" s="14">
        <v>21.622</v>
      </c>
      <c r="H33" s="14">
        <v>19.081</v>
      </c>
      <c r="I33" s="10">
        <f t="shared" si="4"/>
        <v>0</v>
      </c>
      <c r="J33" s="10">
        <f t="shared" si="3"/>
        <v>0</v>
      </c>
      <c r="K33" s="10">
        <f t="shared" si="1"/>
        <v>6.2824105017433762</v>
      </c>
      <c r="L33" s="10">
        <v>0</v>
      </c>
    </row>
    <row r="34" spans="1:12" ht="30" x14ac:dyDescent="0.25">
      <c r="A34" s="2" t="s">
        <v>80</v>
      </c>
      <c r="B34" s="9" t="s">
        <v>26</v>
      </c>
      <c r="C34" s="13">
        <v>3.8570000000000002</v>
      </c>
      <c r="D34" s="14">
        <v>0.3</v>
      </c>
      <c r="E34" s="14">
        <v>0</v>
      </c>
      <c r="F34" s="14">
        <v>5.5579999999999998</v>
      </c>
      <c r="G34" s="14">
        <v>0.3</v>
      </c>
      <c r="H34" s="14">
        <v>0.3</v>
      </c>
      <c r="I34" s="10">
        <f t="shared" si="4"/>
        <v>0</v>
      </c>
      <c r="J34" s="10">
        <f t="shared" si="3"/>
        <v>0</v>
      </c>
      <c r="K34" s="10">
        <f t="shared" si="1"/>
        <v>5.3976250449802086</v>
      </c>
      <c r="L34" s="10">
        <v>0</v>
      </c>
    </row>
    <row r="35" spans="1:12" ht="30" x14ac:dyDescent="0.25">
      <c r="A35" s="2" t="s">
        <v>81</v>
      </c>
      <c r="B35" s="9" t="s">
        <v>27</v>
      </c>
      <c r="C35" s="13">
        <v>592.29700000000003</v>
      </c>
      <c r="D35" s="14">
        <v>0</v>
      </c>
      <c r="E35" s="14">
        <v>0</v>
      </c>
      <c r="F35" s="14">
        <v>1025.491</v>
      </c>
      <c r="G35" s="14">
        <v>480.93900000000002</v>
      </c>
      <c r="H35" s="14">
        <v>471.25200000000001</v>
      </c>
      <c r="I35" s="10">
        <f t="shared" si="4"/>
        <v>0</v>
      </c>
      <c r="J35" s="10">
        <v>0</v>
      </c>
      <c r="K35" s="10">
        <f t="shared" si="1"/>
        <v>45.953791890908846</v>
      </c>
      <c r="L35" s="10">
        <f t="shared" si="2"/>
        <v>97.985815248919309</v>
      </c>
    </row>
    <row r="36" spans="1:12" ht="28.5" x14ac:dyDescent="0.25">
      <c r="A36" s="6" t="s">
        <v>82</v>
      </c>
      <c r="B36" s="7" t="s">
        <v>28</v>
      </c>
      <c r="C36" s="12">
        <f>SUM(C37:C42)</f>
        <v>10454.999</v>
      </c>
      <c r="D36" s="12">
        <f t="shared" ref="D36:H36" si="11">SUM(D37:D42)</f>
        <v>5093.1999999999989</v>
      </c>
      <c r="E36" s="12">
        <f t="shared" si="11"/>
        <v>4568.0359999999991</v>
      </c>
      <c r="F36" s="12">
        <v>11797.588</v>
      </c>
      <c r="G36" s="12">
        <f t="shared" si="11"/>
        <v>6068.3930000000009</v>
      </c>
      <c r="H36" s="12">
        <f t="shared" si="11"/>
        <v>5702.2640000000001</v>
      </c>
      <c r="I36" s="8">
        <f t="shared" si="4"/>
        <v>43.692361902664928</v>
      </c>
      <c r="J36" s="8">
        <f t="shared" si="3"/>
        <v>89.688918558077447</v>
      </c>
      <c r="K36" s="8">
        <f t="shared" si="1"/>
        <v>48.334151014597225</v>
      </c>
      <c r="L36" s="8">
        <f t="shared" si="2"/>
        <v>93.966623453688641</v>
      </c>
    </row>
    <row r="37" spans="1:12" x14ac:dyDescent="0.25">
      <c r="A37" s="2" t="s">
        <v>83</v>
      </c>
      <c r="B37" s="9" t="s">
        <v>29</v>
      </c>
      <c r="C37" s="13">
        <v>3888.8890000000001</v>
      </c>
      <c r="D37" s="14">
        <v>1890.143</v>
      </c>
      <c r="E37" s="14">
        <v>1700.499</v>
      </c>
      <c r="F37" s="14">
        <v>4116.5169999999998</v>
      </c>
      <c r="G37" s="14">
        <v>2260.6579999999999</v>
      </c>
      <c r="H37" s="14">
        <v>2086.0529999999999</v>
      </c>
      <c r="I37" s="10">
        <f t="shared" si="4"/>
        <v>43.72711589351097</v>
      </c>
      <c r="J37" s="10">
        <f t="shared" si="3"/>
        <v>89.966685060336701</v>
      </c>
      <c r="K37" s="10">
        <f t="shared" si="1"/>
        <v>50.675194588046153</v>
      </c>
      <c r="L37" s="10">
        <f t="shared" si="2"/>
        <v>92.276363784349513</v>
      </c>
    </row>
    <row r="38" spans="1:12" x14ac:dyDescent="0.25">
      <c r="A38" s="2" t="s">
        <v>84</v>
      </c>
      <c r="B38" s="9" t="s">
        <v>30</v>
      </c>
      <c r="C38" s="13">
        <v>5909.1940000000004</v>
      </c>
      <c r="D38" s="14">
        <v>2795.8919999999998</v>
      </c>
      <c r="E38" s="14">
        <v>2552.482</v>
      </c>
      <c r="F38" s="14">
        <v>6932.0460000000003</v>
      </c>
      <c r="G38" s="14">
        <v>3417.0050000000001</v>
      </c>
      <c r="H38" s="14">
        <v>3264.7080000000001</v>
      </c>
      <c r="I38" s="10">
        <f t="shared" si="4"/>
        <v>43.195095642485249</v>
      </c>
      <c r="J38" s="10">
        <f t="shared" si="3"/>
        <v>91.294012787332278</v>
      </c>
      <c r="K38" s="10">
        <f t="shared" si="1"/>
        <v>47.095879052158622</v>
      </c>
      <c r="L38" s="10">
        <f t="shared" si="2"/>
        <v>95.542968184126153</v>
      </c>
    </row>
    <row r="39" spans="1:12" x14ac:dyDescent="0.25">
      <c r="A39" s="2" t="s">
        <v>85</v>
      </c>
      <c r="B39" s="9" t="s">
        <v>31</v>
      </c>
      <c r="C39" s="13">
        <v>463.51499999999999</v>
      </c>
      <c r="D39" s="14">
        <v>292.46699999999998</v>
      </c>
      <c r="E39" s="14">
        <v>252.93</v>
      </c>
      <c r="F39" s="14">
        <v>500.38299999999998</v>
      </c>
      <c r="G39" s="14">
        <v>287.44799999999998</v>
      </c>
      <c r="H39" s="14">
        <v>281.02999999999997</v>
      </c>
      <c r="I39" s="10">
        <f t="shared" si="4"/>
        <v>54.567813339374133</v>
      </c>
      <c r="J39" s="10">
        <f t="shared" si="3"/>
        <v>86.481551764814498</v>
      </c>
      <c r="K39" s="10">
        <f t="shared" si="1"/>
        <v>56.16297915796499</v>
      </c>
      <c r="L39" s="10">
        <f t="shared" si="2"/>
        <v>97.767248337090535</v>
      </c>
    </row>
    <row r="40" spans="1:12" ht="30" x14ac:dyDescent="0.25">
      <c r="A40" s="2" t="s">
        <v>86</v>
      </c>
      <c r="B40" s="9" t="s">
        <v>32</v>
      </c>
      <c r="C40" s="13">
        <v>16.140999999999998</v>
      </c>
      <c r="D40" s="14">
        <v>10.958</v>
      </c>
      <c r="E40" s="14">
        <v>9.8149999999999995</v>
      </c>
      <c r="F40" s="14">
        <v>18.550999999999998</v>
      </c>
      <c r="G40" s="14">
        <v>12.36</v>
      </c>
      <c r="H40" s="14">
        <v>10.996</v>
      </c>
      <c r="I40" s="10">
        <f t="shared" si="4"/>
        <v>60.807880552629953</v>
      </c>
      <c r="J40" s="10">
        <f t="shared" si="3"/>
        <v>89.569264464318309</v>
      </c>
      <c r="K40" s="10">
        <f t="shared" si="1"/>
        <v>59.274432645140436</v>
      </c>
      <c r="L40" s="10">
        <f t="shared" si="2"/>
        <v>88.964401294498401</v>
      </c>
    </row>
    <row r="41" spans="1:12" x14ac:dyDescent="0.25">
      <c r="A41" s="2" t="s">
        <v>87</v>
      </c>
      <c r="B41" s="9" t="s">
        <v>33</v>
      </c>
      <c r="C41" s="13">
        <v>23.126999999999999</v>
      </c>
      <c r="D41" s="14">
        <v>17.443000000000001</v>
      </c>
      <c r="E41" s="14">
        <v>8.5960000000000001</v>
      </c>
      <c r="F41" s="14">
        <v>23.128</v>
      </c>
      <c r="G41" s="14">
        <v>12.189</v>
      </c>
      <c r="H41" s="14">
        <v>6.6280000000000001</v>
      </c>
      <c r="I41" s="10">
        <f t="shared" si="4"/>
        <v>37.168677303584559</v>
      </c>
      <c r="J41" s="10">
        <f t="shared" si="3"/>
        <v>49.28051367310669</v>
      </c>
      <c r="K41" s="10">
        <f t="shared" si="1"/>
        <v>28.657903839501902</v>
      </c>
      <c r="L41" s="10">
        <f t="shared" si="2"/>
        <v>54.376897202395597</v>
      </c>
    </row>
    <row r="42" spans="1:12" x14ac:dyDescent="0.25">
      <c r="A42" s="2" t="s">
        <v>88</v>
      </c>
      <c r="B42" s="9" t="s">
        <v>34</v>
      </c>
      <c r="C42" s="13">
        <v>154.13300000000001</v>
      </c>
      <c r="D42" s="14">
        <v>86.296999999999997</v>
      </c>
      <c r="E42" s="14">
        <v>43.713999999999999</v>
      </c>
      <c r="F42" s="14">
        <v>206.96299999999999</v>
      </c>
      <c r="G42" s="14">
        <v>78.733000000000004</v>
      </c>
      <c r="H42" s="14">
        <v>52.848999999999997</v>
      </c>
      <c r="I42" s="10">
        <f t="shared" si="4"/>
        <v>28.361220504369598</v>
      </c>
      <c r="J42" s="10">
        <f t="shared" si="3"/>
        <v>50.655295085576554</v>
      </c>
      <c r="K42" s="10">
        <f t="shared" si="1"/>
        <v>25.535482187637403</v>
      </c>
      <c r="L42" s="10">
        <f t="shared" si="2"/>
        <v>67.124331601742597</v>
      </c>
    </row>
    <row r="43" spans="1:12" ht="28.5" x14ac:dyDescent="0.25">
      <c r="A43" s="6" t="s">
        <v>89</v>
      </c>
      <c r="B43" s="7" t="s">
        <v>35</v>
      </c>
      <c r="C43" s="12">
        <f>SUM(C44:C45)</f>
        <v>1355.951</v>
      </c>
      <c r="D43" s="12">
        <f t="shared" ref="D43:H43" si="12">SUM(D44:D45)</f>
        <v>621.48200000000008</v>
      </c>
      <c r="E43" s="12">
        <f t="shared" si="12"/>
        <v>405.863</v>
      </c>
      <c r="F43" s="12">
        <v>1437.414</v>
      </c>
      <c r="G43" s="12">
        <f t="shared" si="12"/>
        <v>673.346</v>
      </c>
      <c r="H43" s="12">
        <f t="shared" si="12"/>
        <v>641.35599999999999</v>
      </c>
      <c r="I43" s="8">
        <f t="shared" si="4"/>
        <v>29.931981317908981</v>
      </c>
      <c r="J43" s="8">
        <f t="shared" si="3"/>
        <v>65.305672569760659</v>
      </c>
      <c r="K43" s="8">
        <f t="shared" si="1"/>
        <v>44.618738929772491</v>
      </c>
      <c r="L43" s="8">
        <f t="shared" si="2"/>
        <v>95.249099274370082</v>
      </c>
    </row>
    <row r="44" spans="1:12" x14ac:dyDescent="0.25">
      <c r="A44" s="2" t="s">
        <v>90</v>
      </c>
      <c r="B44" s="9" t="s">
        <v>36</v>
      </c>
      <c r="C44" s="13">
        <v>1333.203</v>
      </c>
      <c r="D44" s="14">
        <v>612.22400000000005</v>
      </c>
      <c r="E44" s="14">
        <v>398.23599999999999</v>
      </c>
      <c r="F44" s="14">
        <v>1406.61</v>
      </c>
      <c r="G44" s="14">
        <v>653.95000000000005</v>
      </c>
      <c r="H44" s="14">
        <v>627.43899999999996</v>
      </c>
      <c r="I44" s="10">
        <f t="shared" si="4"/>
        <v>29.870619853090638</v>
      </c>
      <c r="J44" s="10">
        <f t="shared" si="3"/>
        <v>65.047433619067519</v>
      </c>
      <c r="K44" s="10">
        <f t="shared" si="1"/>
        <v>44.606465189355966</v>
      </c>
      <c r="L44" s="10">
        <f t="shared" si="2"/>
        <v>95.946020337946308</v>
      </c>
    </row>
    <row r="45" spans="1:12" ht="30" x14ac:dyDescent="0.25">
      <c r="A45" s="2" t="s">
        <v>91</v>
      </c>
      <c r="B45" s="9" t="s">
        <v>37</v>
      </c>
      <c r="C45" s="13">
        <v>22.748000000000001</v>
      </c>
      <c r="D45" s="14">
        <v>9.2579999999999991</v>
      </c>
      <c r="E45" s="14">
        <v>7.6269999999999998</v>
      </c>
      <c r="F45" s="14">
        <v>30.803999999999998</v>
      </c>
      <c r="G45" s="14">
        <v>19.396000000000001</v>
      </c>
      <c r="H45" s="14">
        <v>13.917</v>
      </c>
      <c r="I45" s="10">
        <f t="shared" si="4"/>
        <v>33.528222261297692</v>
      </c>
      <c r="J45" s="10">
        <f t="shared" si="3"/>
        <v>82.382804061352346</v>
      </c>
      <c r="K45" s="10">
        <f t="shared" si="1"/>
        <v>45.179197506817303</v>
      </c>
      <c r="L45" s="10">
        <f t="shared" si="2"/>
        <v>71.751907609816456</v>
      </c>
    </row>
    <row r="46" spans="1:12" ht="28.5" x14ac:dyDescent="0.25">
      <c r="A46" s="6" t="s">
        <v>92</v>
      </c>
      <c r="B46" s="7" t="s">
        <v>38</v>
      </c>
      <c r="C46" s="12">
        <f>C47</f>
        <v>0.11600000000000001</v>
      </c>
      <c r="D46" s="12">
        <f t="shared" ref="D46:H46" si="13">D47</f>
        <v>0.11600000000000001</v>
      </c>
      <c r="E46" s="12">
        <f t="shared" si="13"/>
        <v>0.11600000000000001</v>
      </c>
      <c r="F46" s="12">
        <v>0</v>
      </c>
      <c r="G46" s="12">
        <f t="shared" si="13"/>
        <v>0</v>
      </c>
      <c r="H46" s="12">
        <f t="shared" si="13"/>
        <v>0</v>
      </c>
      <c r="I46" s="8">
        <f t="shared" si="4"/>
        <v>100.00000000000001</v>
      </c>
      <c r="J46" s="8">
        <f t="shared" si="3"/>
        <v>100.00000000000001</v>
      </c>
      <c r="K46" s="8">
        <v>0</v>
      </c>
      <c r="L46" s="8">
        <v>0</v>
      </c>
    </row>
    <row r="47" spans="1:12" ht="30" x14ac:dyDescent="0.25">
      <c r="A47" s="2" t="s">
        <v>93</v>
      </c>
      <c r="B47" s="9" t="s">
        <v>39</v>
      </c>
      <c r="C47" s="13">
        <v>0.11600000000000001</v>
      </c>
      <c r="D47" s="14">
        <v>0.11600000000000001</v>
      </c>
      <c r="E47" s="14">
        <v>0.11600000000000001</v>
      </c>
      <c r="F47" s="14">
        <v>0</v>
      </c>
      <c r="G47" s="14">
        <v>0</v>
      </c>
      <c r="H47" s="14">
        <v>0</v>
      </c>
      <c r="I47" s="10">
        <f t="shared" si="4"/>
        <v>100.00000000000001</v>
      </c>
      <c r="J47" s="10">
        <f t="shared" si="3"/>
        <v>100.00000000000001</v>
      </c>
      <c r="K47" s="10">
        <v>0</v>
      </c>
      <c r="L47" s="10">
        <v>0</v>
      </c>
    </row>
    <row r="48" spans="1:12" ht="28.5" x14ac:dyDescent="0.25">
      <c r="A48" s="6" t="s">
        <v>94</v>
      </c>
      <c r="B48" s="7" t="s">
        <v>40</v>
      </c>
      <c r="C48" s="12">
        <f>SUM(C49:C52)</f>
        <v>507.50799999999998</v>
      </c>
      <c r="D48" s="12">
        <f t="shared" ref="D48:H48" si="14">SUM(D49:D52)</f>
        <v>173.46699999999998</v>
      </c>
      <c r="E48" s="12">
        <f t="shared" si="14"/>
        <v>139.19799999999998</v>
      </c>
      <c r="F48" s="12">
        <v>476.13300000000004</v>
      </c>
      <c r="G48" s="12">
        <f t="shared" si="14"/>
        <v>195.00599999999997</v>
      </c>
      <c r="H48" s="12">
        <f t="shared" si="14"/>
        <v>179.73599999999999</v>
      </c>
      <c r="I48" s="8">
        <f t="shared" si="4"/>
        <v>27.427744981359897</v>
      </c>
      <c r="J48" s="8">
        <f t="shared" si="3"/>
        <v>80.244657485285373</v>
      </c>
      <c r="K48" s="8">
        <f t="shared" si="1"/>
        <v>37.749116318339617</v>
      </c>
      <c r="L48" s="8">
        <f t="shared" si="2"/>
        <v>92.169471708562824</v>
      </c>
    </row>
    <row r="49" spans="1:12" x14ac:dyDescent="0.25">
      <c r="A49" s="2" t="s">
        <v>95</v>
      </c>
      <c r="B49" s="9" t="s">
        <v>41</v>
      </c>
      <c r="C49" s="13">
        <v>26.739000000000001</v>
      </c>
      <c r="D49" s="14">
        <v>13.92</v>
      </c>
      <c r="E49" s="14">
        <v>11.595000000000001</v>
      </c>
      <c r="F49" s="14">
        <v>30.626000000000001</v>
      </c>
      <c r="G49" s="14">
        <v>15.444000000000001</v>
      </c>
      <c r="H49" s="14">
        <v>11.997999999999999</v>
      </c>
      <c r="I49" s="10">
        <f t="shared" si="4"/>
        <v>43.363626164030066</v>
      </c>
      <c r="J49" s="10">
        <f t="shared" si="3"/>
        <v>83.297413793103445</v>
      </c>
      <c r="K49" s="10">
        <f t="shared" si="1"/>
        <v>39.17586364526872</v>
      </c>
      <c r="L49" s="10">
        <f t="shared" si="2"/>
        <v>77.687127687127685</v>
      </c>
    </row>
    <row r="50" spans="1:12" x14ac:dyDescent="0.25">
      <c r="A50" s="2" t="s">
        <v>96</v>
      </c>
      <c r="B50" s="9" t="s">
        <v>42</v>
      </c>
      <c r="C50" s="13">
        <v>228.518</v>
      </c>
      <c r="D50" s="14">
        <v>111.85299999999999</v>
      </c>
      <c r="E50" s="14">
        <v>86.703999999999994</v>
      </c>
      <c r="F50" s="14">
        <v>229.06399999999999</v>
      </c>
      <c r="G50" s="14">
        <v>113.167</v>
      </c>
      <c r="H50" s="14">
        <v>112.532</v>
      </c>
      <c r="I50" s="10">
        <f t="shared" si="4"/>
        <v>37.941868911858144</v>
      </c>
      <c r="J50" s="10">
        <f t="shared" si="3"/>
        <v>77.516025497751514</v>
      </c>
      <c r="K50" s="10">
        <f t="shared" si="1"/>
        <v>49.126881570216177</v>
      </c>
      <c r="L50" s="10">
        <f t="shared" si="2"/>
        <v>99.438882359698482</v>
      </c>
    </row>
    <row r="51" spans="1:12" x14ac:dyDescent="0.25">
      <c r="A51" s="2" t="s">
        <v>97</v>
      </c>
      <c r="B51" s="9" t="s">
        <v>43</v>
      </c>
      <c r="C51" s="13">
        <v>251.214</v>
      </c>
      <c r="D51" s="14">
        <v>47.694000000000003</v>
      </c>
      <c r="E51" s="14">
        <v>40.899000000000001</v>
      </c>
      <c r="F51" s="14">
        <v>216.44300000000001</v>
      </c>
      <c r="G51" s="14">
        <v>66.394999999999996</v>
      </c>
      <c r="H51" s="14">
        <v>55.206000000000003</v>
      </c>
      <c r="I51" s="10">
        <f t="shared" si="4"/>
        <v>16.28054168955552</v>
      </c>
      <c r="J51" s="10">
        <f t="shared" si="3"/>
        <v>85.752924896213358</v>
      </c>
      <c r="K51" s="10">
        <f t="shared" si="1"/>
        <v>25.506022370785843</v>
      </c>
      <c r="L51" s="10">
        <f t="shared" si="2"/>
        <v>83.147827396641318</v>
      </c>
    </row>
    <row r="52" spans="1:12" ht="30" x14ac:dyDescent="0.25">
      <c r="A52" s="2" t="s">
        <v>98</v>
      </c>
      <c r="B52" s="9" t="s">
        <v>44</v>
      </c>
      <c r="C52" s="13">
        <v>1.0369999999999999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0">
        <f t="shared" si="4"/>
        <v>0</v>
      </c>
      <c r="J52" s="10">
        <v>0</v>
      </c>
      <c r="K52" s="10">
        <v>0</v>
      </c>
      <c r="L52" s="10">
        <v>0</v>
      </c>
    </row>
    <row r="53" spans="1:12" ht="28.5" x14ac:dyDescent="0.25">
      <c r="A53" s="6" t="s">
        <v>99</v>
      </c>
      <c r="B53" s="7" t="s">
        <v>45</v>
      </c>
      <c r="C53" s="12">
        <f>SUM(C54:C57)</f>
        <v>782.17199999999991</v>
      </c>
      <c r="D53" s="12">
        <f t="shared" ref="D53:H53" si="15">SUM(D54:D57)</f>
        <v>439.40599999999995</v>
      </c>
      <c r="E53" s="12">
        <f t="shared" si="15"/>
        <v>321.85999999999996</v>
      </c>
      <c r="F53" s="12">
        <v>791.42399999999998</v>
      </c>
      <c r="G53" s="12">
        <f t="shared" si="15"/>
        <v>384.46600000000007</v>
      </c>
      <c r="H53" s="12">
        <f t="shared" si="15"/>
        <v>355.63400000000001</v>
      </c>
      <c r="I53" s="8">
        <f t="shared" si="4"/>
        <v>41.14951698603376</v>
      </c>
      <c r="J53" s="8">
        <f t="shared" si="3"/>
        <v>73.248885996094728</v>
      </c>
      <c r="K53" s="8">
        <f t="shared" si="1"/>
        <v>44.93596352903122</v>
      </c>
      <c r="L53" s="8">
        <f t="shared" si="2"/>
        <v>92.500767298018545</v>
      </c>
    </row>
    <row r="54" spans="1:12" x14ac:dyDescent="0.25">
      <c r="A54" s="2" t="s">
        <v>100</v>
      </c>
      <c r="B54" s="9" t="s">
        <v>46</v>
      </c>
      <c r="C54" s="13">
        <v>29.335000000000001</v>
      </c>
      <c r="D54" s="14">
        <v>23.707000000000001</v>
      </c>
      <c r="E54" s="14">
        <v>19.856000000000002</v>
      </c>
      <c r="F54" s="14">
        <v>15.907999999999999</v>
      </c>
      <c r="G54" s="14">
        <v>8.3520000000000003</v>
      </c>
      <c r="H54" s="14">
        <v>6.8090000000000002</v>
      </c>
      <c r="I54" s="10">
        <f t="shared" si="4"/>
        <v>67.687063235043468</v>
      </c>
      <c r="J54" s="10">
        <f t="shared" si="3"/>
        <v>83.755852701733673</v>
      </c>
      <c r="K54" s="10">
        <f t="shared" si="1"/>
        <v>42.802363590646216</v>
      </c>
      <c r="L54" s="10">
        <f t="shared" si="2"/>
        <v>81.525383141762447</v>
      </c>
    </row>
    <row r="55" spans="1:12" x14ac:dyDescent="0.25">
      <c r="A55" s="2" t="s">
        <v>101</v>
      </c>
      <c r="B55" s="9" t="s">
        <v>47</v>
      </c>
      <c r="C55" s="13">
        <v>271.90699999999998</v>
      </c>
      <c r="D55" s="14">
        <v>145.387</v>
      </c>
      <c r="E55" s="14">
        <v>111.065</v>
      </c>
      <c r="F55" s="14">
        <v>286.154</v>
      </c>
      <c r="G55" s="14">
        <v>134.34700000000001</v>
      </c>
      <c r="H55" s="14">
        <v>119.82299999999999</v>
      </c>
      <c r="I55" s="10">
        <f t="shared" si="4"/>
        <v>40.84668655091631</v>
      </c>
      <c r="J55" s="10">
        <f t="shared" si="3"/>
        <v>76.392662342575335</v>
      </c>
      <c r="K55" s="10">
        <f t="shared" si="1"/>
        <v>41.873606519566387</v>
      </c>
      <c r="L55" s="10">
        <f t="shared" si="2"/>
        <v>89.189189189189179</v>
      </c>
    </row>
    <row r="56" spans="1:12" x14ac:dyDescent="0.25">
      <c r="A56" s="2" t="s">
        <v>102</v>
      </c>
      <c r="B56" s="9" t="s">
        <v>48</v>
      </c>
      <c r="C56" s="13">
        <v>463.09899999999999</v>
      </c>
      <c r="D56" s="14">
        <v>261.49599999999998</v>
      </c>
      <c r="E56" s="14">
        <v>183.99799999999999</v>
      </c>
      <c r="F56" s="14">
        <v>460.077</v>
      </c>
      <c r="G56" s="14">
        <v>225.501</v>
      </c>
      <c r="H56" s="14">
        <v>213.863</v>
      </c>
      <c r="I56" s="10">
        <f t="shared" si="4"/>
        <v>39.731893180507839</v>
      </c>
      <c r="J56" s="10">
        <f t="shared" si="3"/>
        <v>70.363600208033773</v>
      </c>
      <c r="K56" s="10">
        <f t="shared" si="1"/>
        <v>46.48417547497484</v>
      </c>
      <c r="L56" s="10">
        <f t="shared" si="2"/>
        <v>94.839047276952201</v>
      </c>
    </row>
    <row r="57" spans="1:12" ht="30" x14ac:dyDescent="0.25">
      <c r="A57" s="2" t="s">
        <v>103</v>
      </c>
      <c r="B57" s="9" t="s">
        <v>49</v>
      </c>
      <c r="C57" s="13">
        <v>17.831</v>
      </c>
      <c r="D57" s="14">
        <v>8.8160000000000007</v>
      </c>
      <c r="E57" s="14">
        <v>6.9409999999999998</v>
      </c>
      <c r="F57" s="14">
        <v>29.285</v>
      </c>
      <c r="G57" s="14">
        <v>16.265999999999998</v>
      </c>
      <c r="H57" s="14">
        <v>15.138999999999999</v>
      </c>
      <c r="I57" s="10">
        <f t="shared" si="4"/>
        <v>38.926588525601481</v>
      </c>
      <c r="J57" s="10">
        <f t="shared" si="3"/>
        <v>78.731851179673313</v>
      </c>
      <c r="K57" s="10">
        <f t="shared" si="1"/>
        <v>51.695407205053776</v>
      </c>
      <c r="L57" s="10">
        <f t="shared" si="2"/>
        <v>93.071437353989921</v>
      </c>
    </row>
    <row r="58" spans="1:12" ht="28.5" x14ac:dyDescent="0.25">
      <c r="A58" s="6" t="s">
        <v>104</v>
      </c>
      <c r="B58" s="7" t="s">
        <v>50</v>
      </c>
      <c r="C58" s="12">
        <f>SUM(C59:C60)</f>
        <v>54.391999999999996</v>
      </c>
      <c r="D58" s="12">
        <f t="shared" ref="D58:H58" si="16">SUM(D59:D60)</f>
        <v>28.033000000000001</v>
      </c>
      <c r="E58" s="12">
        <f t="shared" si="16"/>
        <v>18.205000000000002</v>
      </c>
      <c r="F58" s="12">
        <v>54.15</v>
      </c>
      <c r="G58" s="12">
        <f t="shared" si="16"/>
        <v>24.4</v>
      </c>
      <c r="H58" s="12">
        <f t="shared" si="16"/>
        <v>13.817</v>
      </c>
      <c r="I58" s="8">
        <f t="shared" si="4"/>
        <v>33.469995587586418</v>
      </c>
      <c r="J58" s="8">
        <f t="shared" si="3"/>
        <v>64.941319159561957</v>
      </c>
      <c r="K58" s="8">
        <f t="shared" si="1"/>
        <v>25.516158818097878</v>
      </c>
      <c r="L58" s="8">
        <f t="shared" si="2"/>
        <v>56.627049180327873</v>
      </c>
    </row>
    <row r="59" spans="1:12" x14ac:dyDescent="0.25">
      <c r="A59" s="2" t="s">
        <v>105</v>
      </c>
      <c r="B59" s="9" t="s">
        <v>51</v>
      </c>
      <c r="C59" s="13">
        <v>25</v>
      </c>
      <c r="D59" s="14">
        <v>12</v>
      </c>
      <c r="E59" s="14">
        <v>2.1720000000000002</v>
      </c>
      <c r="F59" s="14">
        <v>0</v>
      </c>
      <c r="G59" s="14">
        <v>0</v>
      </c>
      <c r="H59" s="14">
        <v>0</v>
      </c>
      <c r="I59" s="10">
        <f t="shared" si="4"/>
        <v>8.6880000000000006</v>
      </c>
      <c r="J59" s="10">
        <f t="shared" si="3"/>
        <v>18.100000000000001</v>
      </c>
      <c r="K59" s="10" t="e">
        <f t="shared" si="1"/>
        <v>#DIV/0!</v>
      </c>
      <c r="L59" s="10">
        <v>0</v>
      </c>
    </row>
    <row r="60" spans="1:12" x14ac:dyDescent="0.25">
      <c r="A60" s="2" t="s">
        <v>106</v>
      </c>
      <c r="B60" s="9" t="s">
        <v>52</v>
      </c>
      <c r="C60" s="13">
        <v>29.391999999999999</v>
      </c>
      <c r="D60" s="14">
        <v>16.033000000000001</v>
      </c>
      <c r="E60" s="14">
        <v>16.033000000000001</v>
      </c>
      <c r="F60" s="14">
        <v>54.15</v>
      </c>
      <c r="G60" s="14">
        <v>24.4</v>
      </c>
      <c r="H60" s="14">
        <v>13.817</v>
      </c>
      <c r="I60" s="10">
        <f t="shared" si="4"/>
        <v>54.548856831790971</v>
      </c>
      <c r="J60" s="10">
        <f t="shared" si="3"/>
        <v>100</v>
      </c>
      <c r="K60" s="10">
        <f t="shared" si="1"/>
        <v>25.516158818097878</v>
      </c>
      <c r="L60" s="10">
        <f t="shared" si="2"/>
        <v>56.627049180327873</v>
      </c>
    </row>
    <row r="61" spans="1:12" ht="42.75" x14ac:dyDescent="0.25">
      <c r="A61" s="6" t="s">
        <v>107</v>
      </c>
      <c r="B61" s="7" t="s">
        <v>53</v>
      </c>
      <c r="C61" s="12">
        <f>C62</f>
        <v>172.642</v>
      </c>
      <c r="D61" s="12">
        <f t="shared" ref="D61:G61" si="17">D62</f>
        <v>90.4</v>
      </c>
      <c r="E61" s="12">
        <f t="shared" si="17"/>
        <v>60.447000000000003</v>
      </c>
      <c r="F61" s="12">
        <v>127</v>
      </c>
      <c r="G61" s="12">
        <f t="shared" si="17"/>
        <v>47</v>
      </c>
      <c r="H61" s="12">
        <f>H62</f>
        <v>29.207999999999998</v>
      </c>
      <c r="I61" s="8">
        <f t="shared" si="4"/>
        <v>35.012916903186948</v>
      </c>
      <c r="J61" s="8">
        <f t="shared" si="3"/>
        <v>66.866150442477874</v>
      </c>
      <c r="K61" s="8">
        <f t="shared" si="1"/>
        <v>22.998425196850391</v>
      </c>
      <c r="L61" s="8">
        <f t="shared" si="2"/>
        <v>62.144680851063825</v>
      </c>
    </row>
    <row r="62" spans="1:12" ht="30" x14ac:dyDescent="0.25">
      <c r="A62" s="2" t="s">
        <v>122</v>
      </c>
      <c r="B62" s="9" t="s">
        <v>54</v>
      </c>
      <c r="C62" s="13">
        <v>172.642</v>
      </c>
      <c r="D62" s="14">
        <v>90.4</v>
      </c>
      <c r="E62" s="14">
        <v>60.447000000000003</v>
      </c>
      <c r="F62" s="14">
        <v>127</v>
      </c>
      <c r="G62" s="14">
        <v>47</v>
      </c>
      <c r="H62" s="14">
        <v>29.207999999999998</v>
      </c>
      <c r="I62" s="10">
        <f t="shared" si="4"/>
        <v>35.012916903186948</v>
      </c>
      <c r="J62" s="10">
        <f t="shared" si="3"/>
        <v>66.866150442477874</v>
      </c>
      <c r="K62" s="10">
        <f t="shared" si="1"/>
        <v>22.998425196850391</v>
      </c>
      <c r="L62" s="10">
        <f t="shared" si="2"/>
        <v>62.144680851063825</v>
      </c>
    </row>
    <row r="63" spans="1:12" ht="28.5" x14ac:dyDescent="0.25">
      <c r="A63" s="6" t="s">
        <v>56</v>
      </c>
      <c r="B63" s="7" t="s">
        <v>55</v>
      </c>
      <c r="C63" s="12">
        <f>C6+C14+C16+C20+C27+C32+C36+C43+C46+C48+C53+C58+C61</f>
        <v>21788.719000000005</v>
      </c>
      <c r="D63" s="12">
        <f t="shared" ref="D63:H63" si="18">D6+D14+D16+D20+D27+D32+D36+D43+D46+D48+D53+D58+D61</f>
        <v>9798.8389999999981</v>
      </c>
      <c r="E63" s="12">
        <f t="shared" si="18"/>
        <v>8041.8849999999993</v>
      </c>
      <c r="F63" s="12">
        <v>27819.960000000003</v>
      </c>
      <c r="G63" s="12">
        <f t="shared" si="18"/>
        <v>11606.640000000001</v>
      </c>
      <c r="H63" s="12">
        <f t="shared" si="18"/>
        <v>10492.364000000001</v>
      </c>
      <c r="I63" s="8">
        <f t="shared" si="4"/>
        <v>36.908480025833541</v>
      </c>
      <c r="J63" s="8">
        <f t="shared" si="3"/>
        <v>82.069773776260647</v>
      </c>
      <c r="K63" s="8">
        <f t="shared" si="1"/>
        <v>37.71523754886779</v>
      </c>
      <c r="L63" s="8">
        <f t="shared" si="2"/>
        <v>90.39966777637629</v>
      </c>
    </row>
  </sheetData>
  <mergeCells count="4">
    <mergeCell ref="A4:B4"/>
    <mergeCell ref="B3:D3"/>
    <mergeCell ref="B1:J1"/>
    <mergeCell ref="B2:J2"/>
  </mergeCells>
  <pageMargins left="0" right="0" top="0.35433070866141736" bottom="0.15748031496062992" header="0.19685039370078741" footer="0.11811023622047245"/>
  <pageSetup paperSize="9" scale="60" fitToHeight="2" orientation="landscape" r:id="rId1"/>
  <headerFooter>
    <oddHeader>&amp;C&amp;P</oddHeader>
    <firstHeader>&amp;L&amp;10ФКУ Администрации Одинцовского городского округа</firstHeader>
    <firstFooter>&amp;L&amp;10 23.07.2020 16:54:05&amp;R&amp;10&amp;P/&amp;N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Лаврухина Анна Николаевна</dc:creator>
  <cp:lastModifiedBy>Вадим Демьянец</cp:lastModifiedBy>
  <cp:lastPrinted>2021-07-23T12:19:40Z</cp:lastPrinted>
  <dcterms:created xsi:type="dcterms:W3CDTF">2020-07-23T13:54:05Z</dcterms:created>
  <dcterms:modified xsi:type="dcterms:W3CDTF">2021-07-26T14:22:57Z</dcterms:modified>
</cp:coreProperties>
</file>