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0" yWindow="690" windowWidth="22170" windowHeight="8550"/>
  </bookViews>
  <sheets>
    <sheet name="Лист1" sheetId="1" r:id="rId1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H61" i="1" l="1"/>
  <c r="G61" i="1"/>
  <c r="F61" i="1"/>
  <c r="H58" i="1"/>
  <c r="G58" i="1"/>
  <c r="F58" i="1"/>
  <c r="H53" i="1"/>
  <c r="G53" i="1"/>
  <c r="F53" i="1"/>
  <c r="H48" i="1"/>
  <c r="G48" i="1"/>
  <c r="F48" i="1"/>
  <c r="G46" i="1"/>
  <c r="F46" i="1"/>
  <c r="H43" i="1"/>
  <c r="G43" i="1"/>
  <c r="F43" i="1"/>
  <c r="H36" i="1"/>
  <c r="G36" i="1"/>
  <c r="F36" i="1"/>
  <c r="H32" i="1"/>
  <c r="G32" i="1"/>
  <c r="F32" i="1"/>
  <c r="H27" i="1"/>
  <c r="G27" i="1"/>
  <c r="F27" i="1"/>
  <c r="H20" i="1"/>
  <c r="G20" i="1"/>
  <c r="F20" i="1"/>
  <c r="H16" i="1"/>
  <c r="H63" i="1" s="1"/>
  <c r="G16" i="1"/>
  <c r="F16" i="1"/>
  <c r="G14" i="1"/>
  <c r="F14" i="1"/>
  <c r="H6" i="1"/>
  <c r="G6" i="1"/>
  <c r="G63" i="1" s="1"/>
  <c r="F6" i="1"/>
  <c r="F63" i="1" s="1"/>
  <c r="C6" i="1"/>
  <c r="D6" i="1"/>
  <c r="E6" i="1"/>
  <c r="C14" i="1"/>
  <c r="D14" i="1"/>
  <c r="E14" i="1"/>
  <c r="C16" i="1"/>
  <c r="D16" i="1"/>
  <c r="E16" i="1"/>
  <c r="C20" i="1"/>
  <c r="D20" i="1"/>
  <c r="E20" i="1"/>
  <c r="C27" i="1"/>
  <c r="D27" i="1"/>
  <c r="E27" i="1"/>
  <c r="C32" i="1"/>
  <c r="D32" i="1"/>
  <c r="E32" i="1"/>
  <c r="C36" i="1"/>
  <c r="D36" i="1"/>
  <c r="E36" i="1"/>
  <c r="C43" i="1"/>
  <c r="D43" i="1"/>
  <c r="E43" i="1"/>
  <c r="C46" i="1"/>
  <c r="D46" i="1"/>
  <c r="E46" i="1"/>
  <c r="C48" i="1"/>
  <c r="D48" i="1"/>
  <c r="E48" i="1"/>
  <c r="C53" i="1"/>
  <c r="D53" i="1"/>
  <c r="E53" i="1"/>
  <c r="C58" i="1"/>
  <c r="D58" i="1"/>
  <c r="E58" i="1"/>
  <c r="C61" i="1"/>
  <c r="D61" i="1"/>
  <c r="E61" i="1"/>
  <c r="C63" i="1" l="1"/>
  <c r="E63" i="1"/>
  <c r="D63" i="1"/>
  <c r="J34" i="1" l="1"/>
  <c r="I33" i="1"/>
  <c r="J33" i="1"/>
  <c r="J22" i="1"/>
  <c r="I22" i="1"/>
  <c r="I21" i="1"/>
  <c r="I8" i="1"/>
  <c r="I47" i="1"/>
  <c r="L35" i="1"/>
  <c r="L18" i="1" l="1"/>
  <c r="K18" i="1"/>
  <c r="L16" i="1" l="1"/>
  <c r="K16" i="1"/>
  <c r="I6" i="1" l="1"/>
  <c r="J6" i="1"/>
  <c r="L6" i="1"/>
  <c r="K6" i="1"/>
  <c r="J16" i="1"/>
  <c r="I16" i="1"/>
  <c r="J63" i="1" l="1"/>
  <c r="L63" i="1"/>
  <c r="K63" i="1"/>
  <c r="I63" i="1"/>
  <c r="K7" i="1"/>
  <c r="L7" i="1"/>
  <c r="K8" i="1"/>
  <c r="L8" i="1"/>
  <c r="K9" i="1"/>
  <c r="L9" i="1"/>
  <c r="K10" i="1"/>
  <c r="L10" i="1"/>
  <c r="K12" i="1"/>
  <c r="K13" i="1"/>
  <c r="L13" i="1"/>
  <c r="K17" i="1"/>
  <c r="K19" i="1"/>
  <c r="L19" i="1"/>
  <c r="K20" i="1"/>
  <c r="L20" i="1"/>
  <c r="K21" i="1"/>
  <c r="L21" i="1"/>
  <c r="K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K34" i="1"/>
  <c r="K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8" i="1"/>
  <c r="L48" i="1"/>
  <c r="K49" i="1"/>
  <c r="L49" i="1"/>
  <c r="K50" i="1"/>
  <c r="L50" i="1"/>
  <c r="K51" i="1"/>
  <c r="L51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K60" i="1"/>
  <c r="L60" i="1"/>
  <c r="K61" i="1"/>
  <c r="L61" i="1"/>
  <c r="K62" i="1"/>
  <c r="L62" i="1"/>
  <c r="J8" i="1"/>
  <c r="I9" i="1"/>
  <c r="J9" i="1"/>
  <c r="I10" i="1"/>
  <c r="J10" i="1"/>
  <c r="I12" i="1"/>
  <c r="I13" i="1"/>
  <c r="J13" i="1"/>
  <c r="I17" i="1"/>
  <c r="J17" i="1"/>
  <c r="I19" i="1"/>
  <c r="J19" i="1"/>
  <c r="I20" i="1"/>
  <c r="J20" i="1"/>
  <c r="J21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I34" i="1"/>
  <c r="I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J47" i="1"/>
  <c r="I48" i="1"/>
  <c r="J48" i="1"/>
  <c r="I49" i="1"/>
  <c r="J49" i="1"/>
  <c r="I50" i="1"/>
  <c r="J50" i="1"/>
  <c r="I51" i="1"/>
  <c r="J51" i="1"/>
  <c r="I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J7" i="1"/>
  <c r="I7" i="1"/>
</calcChain>
</file>

<file path=xl/sharedStrings.xml><?xml version="1.0" encoding="utf-8"?>
<sst xmlns="http://schemas.openxmlformats.org/spreadsheetml/2006/main" count="130" uniqueCount="130">
  <si>
    <t>Код бюджетной классификации</t>
  </si>
  <si>
    <t xml:space="preserve">       000 0100 0000000000 000</t>
  </si>
  <si>
    <t xml:space="preserve">       000 0102 0000000000 000</t>
  </si>
  <si>
    <t xml:space="preserve">       000 0103 0000000000 000</t>
  </si>
  <si>
    <t xml:space="preserve">       000 0104 0000000000 000</t>
  </si>
  <si>
    <t xml:space="preserve">       000 0106 0000000000 000</t>
  </si>
  <si>
    <t xml:space="preserve">       000 0107 0000000000 000</t>
  </si>
  <si>
    <t xml:space="preserve">       000 0111 0000000000 000</t>
  </si>
  <si>
    <t xml:space="preserve">       000 0113 0000000000 000</t>
  </si>
  <si>
    <t xml:space="preserve">       000 0200 0000000000 000</t>
  </si>
  <si>
    <t xml:space="preserve">       000 0204 0000000000 000</t>
  </si>
  <si>
    <t xml:space="preserve">       000 0300 0000000000 000</t>
  </si>
  <si>
    <t xml:space="preserve">       000 0309 0000000000 000</t>
  </si>
  <si>
    <t xml:space="preserve">       000 0314 0000000000 000</t>
  </si>
  <si>
    <t xml:space="preserve">       000 0400 0000000000 000</t>
  </si>
  <si>
    <t xml:space="preserve">       000 0405 0000000000 000</t>
  </si>
  <si>
    <t xml:space="preserve">       000 0408 0000000000 000</t>
  </si>
  <si>
    <t xml:space="preserve">       000 0409 0000000000 000</t>
  </si>
  <si>
    <t xml:space="preserve">       000 0410 0000000000 000</t>
  </si>
  <si>
    <t xml:space="preserve">       000 0412 0000000000 000</t>
  </si>
  <si>
    <t xml:space="preserve">       000 0500 0000000000 000</t>
  </si>
  <si>
    <t xml:space="preserve">       000 0501 0000000000 000</t>
  </si>
  <si>
    <t xml:space="preserve">       000 0502 0000000000 000</t>
  </si>
  <si>
    <t xml:space="preserve">       000 0503 0000000000 000</t>
  </si>
  <si>
    <t xml:space="preserve">       000 0505 0000000000 000</t>
  </si>
  <si>
    <t xml:space="preserve">       000 0600 0000000000 000</t>
  </si>
  <si>
    <t xml:space="preserve">       000 0603 0000000000 000</t>
  </si>
  <si>
    <t xml:space="preserve">       000 0605 0000000000 000</t>
  </si>
  <si>
    <t xml:space="preserve">       000 0700 0000000000 000</t>
  </si>
  <si>
    <t xml:space="preserve">       000 0701 0000000000 000</t>
  </si>
  <si>
    <t xml:space="preserve">       000 0702 0000000000 000</t>
  </si>
  <si>
    <t xml:space="preserve">       000 0703 0000000000 000</t>
  </si>
  <si>
    <t xml:space="preserve">       000 0705 0000000000 000</t>
  </si>
  <si>
    <t xml:space="preserve">       000 0707 0000000000 000</t>
  </si>
  <si>
    <t xml:space="preserve">       000 0709 0000000000 000</t>
  </si>
  <si>
    <t xml:space="preserve">       000 0800 0000000000 000</t>
  </si>
  <si>
    <t xml:space="preserve">       000 0801 0000000000 000</t>
  </si>
  <si>
    <t xml:space="preserve">       000 0804 0000000000 000</t>
  </si>
  <si>
    <t xml:space="preserve">       000 0900 0000000000 000</t>
  </si>
  <si>
    <t xml:space="preserve">       000 0909 0000000000 000</t>
  </si>
  <si>
    <t xml:space="preserve">       000 1000 0000000000 000</t>
  </si>
  <si>
    <t xml:space="preserve">       000 1001 0000000000 000</t>
  </si>
  <si>
    <t xml:space="preserve">       000 1003 0000000000 000</t>
  </si>
  <si>
    <t xml:space="preserve">       000 1004 0000000000 000</t>
  </si>
  <si>
    <t xml:space="preserve">       000 1006 0000000000 000</t>
  </si>
  <si>
    <t xml:space="preserve">       000 1100 0000000000 000</t>
  </si>
  <si>
    <t xml:space="preserve">       000 1101 0000000000 000</t>
  </si>
  <si>
    <t xml:space="preserve">       000 1102 0000000000 000</t>
  </si>
  <si>
    <t xml:space="preserve">       000 1103 0000000000 000</t>
  </si>
  <si>
    <t xml:space="preserve">       000 1105 0000000000 000</t>
  </si>
  <si>
    <t xml:space="preserve">       000 1200 0000000000 000</t>
  </si>
  <si>
    <t xml:space="preserve">       000 1201 0000000000 000</t>
  </si>
  <si>
    <t xml:space="preserve">       000 1202 0000000000 000</t>
  </si>
  <si>
    <t xml:space="preserve">       000 1300 0000000000 000</t>
  </si>
  <si>
    <t xml:space="preserve">       000 1301 0000000000 000</t>
  </si>
  <si>
    <t xml:space="preserve">       000 9600 0000000000 000</t>
  </si>
  <si>
    <t>Всего:</t>
  </si>
  <si>
    <t xml:space="preserve">       ОБЩЕГОСУДАРСТВЕННЫЕ ВОПРОСЫ</t>
  </si>
  <si>
    <t xml:space="preserve">       Функционирование высшего должностного лица субъекта Российской Федерации и муниципального образования</t>
  </si>
  <si>
    <t xml:space="preserve">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</si>
  <si>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</si>
  <si>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</si>
  <si>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Резервные фонды</t>
  </si>
  <si>
    <t xml:space="preserve">       Другие общегосударственные вопросы</t>
  </si>
  <si>
    <t xml:space="preserve">       НАЦИОНАЛЬНАЯ БЕЗОПАСНОСТЬ И ПРАВООХРАНИТЕЛЬНАЯ ДЕЯТЕЛЬНОСТЬ</t>
  </si>
  <si>
    <t xml:space="preserve">       Защита населения и территории от чрезвычайных ситуаций природного и техногенного характера, гражданская оборона</t>
  </si>
  <si>
    <t xml:space="preserve">       Другие вопросы в области национальной безопасности и правоохранительной деятельности</t>
  </si>
  <si>
    <t xml:space="preserve">       НАЦИОНАЛЬНАЯ ЭКОНОМИКА</t>
  </si>
  <si>
    <t xml:space="preserve">       Сельское хозяйство и рыболовство</t>
  </si>
  <si>
    <t xml:space="preserve">       Водное хозяйство</t>
  </si>
  <si>
    <t xml:space="preserve">       Транспорт</t>
  </si>
  <si>
    <t xml:space="preserve">       Дорожное хозяйство (дорожные фонды)</t>
  </si>
  <si>
    <t xml:space="preserve">       Связь и информатика</t>
  </si>
  <si>
    <t xml:space="preserve">       Другие вопросы в области национальной экономики</t>
  </si>
  <si>
    <t xml:space="preserve">       ЖИЛИЩНО-КОММУНАЛЬНОЕ ХОЗЯЙСТВО</t>
  </si>
  <si>
    <t xml:space="preserve">       Жилищное хозяйство</t>
  </si>
  <si>
    <t xml:space="preserve">       Коммунальное хозяйство</t>
  </si>
  <si>
    <t xml:space="preserve">       Благоустройство</t>
  </si>
  <si>
    <t xml:space="preserve">       Другие вопросы в области жилищно-коммунального хозяйства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</si>
  <si>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</si>
  <si>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</si>
  <si>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</si>
  <si>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</si>
  <si>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</si>
  <si>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</si>
  <si>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</si>
  <si>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</si>
  <si>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</si>
  <si>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</si>
  <si>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</si>
  <si>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</si>
  <si>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</si>
  <si>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</si>
  <si>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</si>
  <si>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</si>
  <si>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</si>
  <si>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</si>
  <si>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</si>
  <si>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</si>
  <si>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</si>
  <si>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</si>
  <si>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</si>
  <si>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</si>
  <si>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</si>
  <si>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</si>
  <si>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</si>
  <si>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</si>
  <si>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</si>
  <si>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Обеспечение проведения выборов и референдумов</t>
  </si>
  <si>
    <t xml:space="preserve">       НАЦИОНАЛЬНАЯ ОБОРОНА</t>
  </si>
  <si>
    <t xml:space="preserve">       Мобилизационная подготовка экономики</t>
  </si>
  <si>
    <t>План на 2020 год</t>
  </si>
  <si>
    <t xml:space="preserve">       000 0406 0000000000 000</t>
  </si>
  <si>
    <t xml:space="preserve">       000 0602 0000000000 000</t>
  </si>
  <si>
    <t>% исполнения плана 2020 года</t>
  </si>
  <si>
    <r>
      <t xml:space="preserve">       </t>
    </r>
    <r>
      <rPr>
        <sz val="11"/>
        <rFont val="Times New Roman"/>
        <family val="1"/>
        <charset val="204"/>
      </rPr>
      <t>Сбор, удаление отходов и очистка сточных вод</t>
    </r>
  </si>
  <si>
    <t>Единицы измерения: млн. руб.</t>
  </si>
  <si>
    <t>Исполнение бюджета Одинцовского городского округа по разделам и подразделам классификации расходов</t>
  </si>
  <si>
    <t>План на 2021 год</t>
  </si>
  <si>
    <t>% исполнения плана 2021 года</t>
  </si>
  <si>
    <t xml:space="preserve">       000 0310 0000000000 000</t>
  </si>
  <si>
    <t xml:space="preserve">       Защита населения и территории от чрезвычайных ситуаций природного и техногенного характера, пожарная безопасность</t>
  </si>
  <si>
    <t xml:space="preserve">       Обслуживание государственного (муниципального) внутреннего долга</t>
  </si>
  <si>
    <t>за 9 месяцев 2020 и 9 месяцев 2021 года</t>
  </si>
  <si>
    <t>Кассовый план за 9 месяцев 2020 года</t>
  </si>
  <si>
    <t>Исполнено за 9 месяцев 2020 года</t>
  </si>
  <si>
    <t>Кассовый план за 9 месяцев 2021 года</t>
  </si>
  <si>
    <t>Исполнено за 9 месяцев 2021 года</t>
  </si>
  <si>
    <t>% исполнения кассового плана за 9 месяцев 2020 года</t>
  </si>
  <si>
    <t>% исполнения кассового плана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</si>
</sst>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#,##0.000"/>
    <numFmt numFmtId="166" formatCode="#,##0.000_ ;[Red]\-#,##0.000\ "/>
  </numFmts>
  <fonts count="5" x14ac:knownFonts="1"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4" fillId="0" borderId="0" xfId="0" applyNumberFormat="1" applyFont="1" applyFill="1" applyAlignment="1" applyProtection="1">
      <alignment horizont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2" fillId="0" borderId="1" xfId="1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Normal="100" workbookViewId="0">
      <pane ySplit="1" topLeftCell="A2" activePane="bottomLeft" state="frozen"/>
      <selection pane="bottomLeft" activeCell="G53" sqref="G53"/>
    </sheetView>
  </sheetViews>
  <sheetFormatPr defaultColWidth="8.85546875" defaultRowHeight="15" x14ac:dyDescent="0.25"/>
  <cols>
    <col min="1" max="1" width="41.5703125" style="3" customWidth="1"/>
    <col min="2" max="2" width="27.42578125" style="3" customWidth="1"/>
    <col min="3" max="5" width="18.140625" style="15" customWidth="1"/>
    <col min="6" max="6" width="16.7109375" style="3" bestFit="1" customWidth="1"/>
    <col min="7" max="7" width="17.85546875" style="3" bestFit="1" customWidth="1"/>
    <col min="8" max="8" width="15.42578125" style="3" customWidth="1"/>
    <col min="9" max="9" width="13.5703125" style="3" customWidth="1"/>
    <col min="10" max="12" width="18.140625" style="3" customWidth="1"/>
    <col min="13" max="16384" width="8.85546875" style="3"/>
  </cols>
  <sheetData>
    <row r="1" spans="1:12" ht="19.149999999999999" customHeight="1" x14ac:dyDescent="0.25">
      <c r="B1" s="19" t="s">
        <v>117</v>
      </c>
      <c r="C1" s="19"/>
      <c r="D1" s="19"/>
      <c r="E1" s="19"/>
      <c r="F1" s="19"/>
      <c r="G1" s="19"/>
      <c r="H1" s="19"/>
      <c r="I1" s="19"/>
      <c r="J1" s="19"/>
    </row>
    <row r="2" spans="1:12" ht="19.149999999999999" customHeight="1" x14ac:dyDescent="0.25">
      <c r="B2" s="19" t="s">
        <v>123</v>
      </c>
      <c r="C2" s="19"/>
      <c r="D2" s="19"/>
      <c r="E2" s="19"/>
      <c r="F2" s="19"/>
      <c r="G2" s="19"/>
      <c r="H2" s="19"/>
      <c r="I2" s="19"/>
      <c r="J2" s="19"/>
    </row>
    <row r="3" spans="1:12" ht="19.149999999999999" customHeight="1" x14ac:dyDescent="0.25">
      <c r="A3" s="3" t="s">
        <v>116</v>
      </c>
      <c r="B3" s="17"/>
      <c r="C3" s="18"/>
      <c r="D3" s="18"/>
    </row>
    <row r="4" spans="1:12" ht="57" x14ac:dyDescent="0.25">
      <c r="A4" s="16" t="s">
        <v>0</v>
      </c>
      <c r="B4" s="16"/>
      <c r="C4" s="14" t="s">
        <v>111</v>
      </c>
      <c r="D4" s="14" t="s">
        <v>124</v>
      </c>
      <c r="E4" s="14" t="s">
        <v>125</v>
      </c>
      <c r="F4" s="4" t="s">
        <v>118</v>
      </c>
      <c r="G4" s="4" t="s">
        <v>126</v>
      </c>
      <c r="H4" s="4" t="s">
        <v>127</v>
      </c>
      <c r="I4" s="4" t="s">
        <v>114</v>
      </c>
      <c r="J4" s="4" t="s">
        <v>128</v>
      </c>
      <c r="K4" s="4" t="s">
        <v>119</v>
      </c>
      <c r="L4" s="4" t="s">
        <v>129</v>
      </c>
    </row>
    <row r="5" spans="1:12" x14ac:dyDescent="0.25">
      <c r="A5" s="5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8.5" x14ac:dyDescent="0.25">
      <c r="A6" s="6" t="s">
        <v>57</v>
      </c>
      <c r="B6" s="7" t="s">
        <v>1</v>
      </c>
      <c r="C6" s="11">
        <f>SUM(C7:C13)</f>
        <v>2843.808</v>
      </c>
      <c r="D6" s="11">
        <f t="shared" ref="D6:H6" si="0">SUM(D7:D13)</f>
        <v>2087.5569999999998</v>
      </c>
      <c r="E6" s="11">
        <f t="shared" si="0"/>
        <v>1833.1880000000001</v>
      </c>
      <c r="F6" s="20">
        <f t="shared" si="0"/>
        <v>3112.3029999999999</v>
      </c>
      <c r="G6" s="20">
        <f t="shared" si="0"/>
        <v>2489.8150000000001</v>
      </c>
      <c r="H6" s="20">
        <f t="shared" si="0"/>
        <v>2239.4549999999999</v>
      </c>
      <c r="I6" s="8">
        <f>E6*100/C6</f>
        <v>64.462439095747683</v>
      </c>
      <c r="J6" s="8">
        <f>E6*100/D6</f>
        <v>87.814991399037268</v>
      </c>
      <c r="K6" s="8">
        <f>H6*100/F6</f>
        <v>71.954915700688531</v>
      </c>
      <c r="L6" s="8">
        <f>H6*100/G6</f>
        <v>89.944634440711454</v>
      </c>
    </row>
    <row r="7" spans="1:12" ht="45" x14ac:dyDescent="0.25">
      <c r="A7" s="2" t="s">
        <v>58</v>
      </c>
      <c r="B7" s="9" t="s">
        <v>2</v>
      </c>
      <c r="C7" s="12">
        <v>6.1550000000000002</v>
      </c>
      <c r="D7" s="13">
        <v>4.9989999999999997</v>
      </c>
      <c r="E7" s="13">
        <v>4.3899999999999997</v>
      </c>
      <c r="F7" s="21">
        <v>6.2160000000000002</v>
      </c>
      <c r="G7" s="21">
        <v>5.0620000000000003</v>
      </c>
      <c r="H7" s="21">
        <v>4.4210000000000003</v>
      </c>
      <c r="I7" s="10">
        <f>E7*100/C7</f>
        <v>71.324126726238816</v>
      </c>
      <c r="J7" s="10">
        <f>E7*100/D7</f>
        <v>87.817563512702534</v>
      </c>
      <c r="K7" s="10">
        <f t="shared" ref="K7:K63" si="1">H7*100/F7</f>
        <v>71.122908622908625</v>
      </c>
      <c r="L7" s="10">
        <f t="shared" ref="L7:L63" si="2">H7*100/G7</f>
        <v>87.337020940339784</v>
      </c>
    </row>
    <row r="8" spans="1:12" ht="75" x14ac:dyDescent="0.25">
      <c r="A8" s="2" t="s">
        <v>59</v>
      </c>
      <c r="B8" s="9" t="s">
        <v>3</v>
      </c>
      <c r="C8" s="12">
        <v>11.611000000000001</v>
      </c>
      <c r="D8" s="13">
        <v>9.7609999999999992</v>
      </c>
      <c r="E8" s="13">
        <v>8.0719999999999992</v>
      </c>
      <c r="F8" s="21">
        <v>12.484999999999999</v>
      </c>
      <c r="G8" s="21">
        <v>10.859</v>
      </c>
      <c r="H8" s="21">
        <v>10.039999999999999</v>
      </c>
      <c r="I8" s="10">
        <f>E8*100/C8</f>
        <v>69.520282490741522</v>
      </c>
      <c r="J8" s="10">
        <f t="shared" ref="J8:J63" si="3">E8*100/D8</f>
        <v>82.696445036369227</v>
      </c>
      <c r="K8" s="10">
        <f t="shared" si="1"/>
        <v>80.416499799759706</v>
      </c>
      <c r="L8" s="10">
        <f t="shared" si="2"/>
        <v>92.457869048715338</v>
      </c>
    </row>
    <row r="9" spans="1:12" ht="75" x14ac:dyDescent="0.25">
      <c r="A9" s="2" t="s">
        <v>60</v>
      </c>
      <c r="B9" s="9" t="s">
        <v>4</v>
      </c>
      <c r="C9" s="12">
        <v>1186.308</v>
      </c>
      <c r="D9" s="13">
        <v>910.12099999999998</v>
      </c>
      <c r="E9" s="13">
        <v>805.48400000000004</v>
      </c>
      <c r="F9" s="21">
        <v>1148.943</v>
      </c>
      <c r="G9" s="21">
        <v>896.47900000000004</v>
      </c>
      <c r="H9" s="21">
        <v>820.65300000000002</v>
      </c>
      <c r="I9" s="10">
        <f t="shared" ref="I9:I63" si="4">E9*100/C9</f>
        <v>67.898387265364477</v>
      </c>
      <c r="J9" s="10">
        <f t="shared" si="3"/>
        <v>88.502957299084414</v>
      </c>
      <c r="K9" s="10">
        <f t="shared" si="1"/>
        <v>71.426780963024285</v>
      </c>
      <c r="L9" s="10">
        <f t="shared" si="2"/>
        <v>91.541798525118821</v>
      </c>
    </row>
    <row r="10" spans="1:12" ht="60" x14ac:dyDescent="0.25">
      <c r="A10" s="2" t="s">
        <v>61</v>
      </c>
      <c r="B10" s="9" t="s">
        <v>5</v>
      </c>
      <c r="C10" s="12">
        <v>100.122</v>
      </c>
      <c r="D10" s="13">
        <v>78.222999999999999</v>
      </c>
      <c r="E10" s="13">
        <v>70.040999999999997</v>
      </c>
      <c r="F10" s="21">
        <v>109.446</v>
      </c>
      <c r="G10" s="21">
        <v>90.06</v>
      </c>
      <c r="H10" s="21">
        <v>71.444999999999993</v>
      </c>
      <c r="I10" s="10">
        <f t="shared" si="4"/>
        <v>69.955654101995563</v>
      </c>
      <c r="J10" s="10">
        <f t="shared" si="3"/>
        <v>89.540160822264539</v>
      </c>
      <c r="K10" s="10">
        <f t="shared" si="1"/>
        <v>65.278767611424811</v>
      </c>
      <c r="L10" s="10">
        <f t="shared" si="2"/>
        <v>79.330446369087269</v>
      </c>
    </row>
    <row r="11" spans="1:12" ht="30" x14ac:dyDescent="0.25">
      <c r="A11" s="2" t="s">
        <v>108</v>
      </c>
      <c r="B11" s="9" t="s">
        <v>6</v>
      </c>
      <c r="C11" s="12">
        <v>0</v>
      </c>
      <c r="D11" s="13">
        <v>0</v>
      </c>
      <c r="E11" s="13">
        <v>0</v>
      </c>
      <c r="F11" s="21">
        <v>0</v>
      </c>
      <c r="G11" s="21">
        <v>0</v>
      </c>
      <c r="H11" s="21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 x14ac:dyDescent="0.25">
      <c r="A12" s="2" t="s">
        <v>62</v>
      </c>
      <c r="B12" s="9" t="s">
        <v>7</v>
      </c>
      <c r="C12" s="12">
        <v>24.26</v>
      </c>
      <c r="D12" s="13">
        <v>0</v>
      </c>
      <c r="E12" s="13">
        <v>0</v>
      </c>
      <c r="F12" s="21">
        <v>24.19</v>
      </c>
      <c r="G12" s="21">
        <v>0</v>
      </c>
      <c r="H12" s="21">
        <v>0</v>
      </c>
      <c r="I12" s="10">
        <f t="shared" si="4"/>
        <v>0</v>
      </c>
      <c r="J12" s="10">
        <v>0</v>
      </c>
      <c r="K12" s="10">
        <f t="shared" si="1"/>
        <v>0</v>
      </c>
      <c r="L12" s="10">
        <v>0</v>
      </c>
    </row>
    <row r="13" spans="1:12" x14ac:dyDescent="0.25">
      <c r="A13" s="2" t="s">
        <v>63</v>
      </c>
      <c r="B13" s="9" t="s">
        <v>8</v>
      </c>
      <c r="C13" s="12">
        <v>1515.3520000000001</v>
      </c>
      <c r="D13" s="13">
        <v>1084.453</v>
      </c>
      <c r="E13" s="13">
        <v>945.20100000000002</v>
      </c>
      <c r="F13" s="21">
        <v>1811.0229999999999</v>
      </c>
      <c r="G13" s="21">
        <v>1487.355</v>
      </c>
      <c r="H13" s="21">
        <v>1332.896</v>
      </c>
      <c r="I13" s="10">
        <f t="shared" si="4"/>
        <v>62.375012538340926</v>
      </c>
      <c r="J13" s="10">
        <f t="shared" si="3"/>
        <v>87.159240649433414</v>
      </c>
      <c r="K13" s="10">
        <f t="shared" si="1"/>
        <v>73.599065279678953</v>
      </c>
      <c r="L13" s="10">
        <f t="shared" si="2"/>
        <v>89.615189379805088</v>
      </c>
    </row>
    <row r="14" spans="1:12" ht="28.5" x14ac:dyDescent="0.25">
      <c r="A14" s="6" t="s">
        <v>109</v>
      </c>
      <c r="B14" s="7" t="s">
        <v>9</v>
      </c>
      <c r="C14" s="11">
        <f>C15</f>
        <v>0</v>
      </c>
      <c r="D14" s="11">
        <f t="shared" ref="D14:H14" si="5">D15</f>
        <v>0</v>
      </c>
      <c r="E14" s="11">
        <f t="shared" si="5"/>
        <v>0</v>
      </c>
      <c r="F14" s="20">
        <f t="shared" si="5"/>
        <v>1.35</v>
      </c>
      <c r="G14" s="20">
        <f t="shared" si="5"/>
        <v>1.35</v>
      </c>
      <c r="H14" s="20">
        <v>0</v>
      </c>
      <c r="I14" s="8">
        <v>0</v>
      </c>
      <c r="J14" s="8">
        <v>0</v>
      </c>
      <c r="K14" s="8">
        <v>0</v>
      </c>
      <c r="L14" s="8">
        <v>0</v>
      </c>
    </row>
    <row r="15" spans="1:12" ht="30" x14ac:dyDescent="0.25">
      <c r="A15" s="2" t="s">
        <v>110</v>
      </c>
      <c r="B15" s="9" t="s">
        <v>10</v>
      </c>
      <c r="C15" s="12">
        <v>0</v>
      </c>
      <c r="D15" s="13">
        <v>0</v>
      </c>
      <c r="E15" s="13">
        <v>0</v>
      </c>
      <c r="F15" s="21">
        <v>1.35</v>
      </c>
      <c r="G15" s="21">
        <v>1.35</v>
      </c>
      <c r="H15" s="21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 ht="57" x14ac:dyDescent="0.25">
      <c r="A16" s="6" t="s">
        <v>64</v>
      </c>
      <c r="B16" s="7" t="s">
        <v>11</v>
      </c>
      <c r="C16" s="11">
        <f>C17+C19</f>
        <v>165.31299999999999</v>
      </c>
      <c r="D16" s="11">
        <f t="shared" ref="D16:E16" si="6">D17+D19</f>
        <v>141.62800000000001</v>
      </c>
      <c r="E16" s="11">
        <f t="shared" si="6"/>
        <v>104.44499999999999</v>
      </c>
      <c r="F16" s="20">
        <f>F17+F19+F18</f>
        <v>386.84699999999998</v>
      </c>
      <c r="G16" s="20">
        <f t="shared" ref="G16:H16" si="7">G17+G19+G18</f>
        <v>128.04900000000001</v>
      </c>
      <c r="H16" s="20">
        <f t="shared" si="7"/>
        <v>97.811000000000007</v>
      </c>
      <c r="I16" s="8">
        <f t="shared" si="4"/>
        <v>63.180149171571507</v>
      </c>
      <c r="J16" s="8">
        <f t="shared" si="3"/>
        <v>73.746010675855047</v>
      </c>
      <c r="K16" s="8">
        <f t="shared" si="1"/>
        <v>25.284156268498919</v>
      </c>
      <c r="L16" s="8">
        <f t="shared" si="2"/>
        <v>76.385602386586385</v>
      </c>
    </row>
    <row r="17" spans="1:12" ht="60" x14ac:dyDescent="0.25">
      <c r="A17" s="2" t="s">
        <v>65</v>
      </c>
      <c r="B17" s="9" t="s">
        <v>12</v>
      </c>
      <c r="C17" s="12">
        <v>90.962000000000003</v>
      </c>
      <c r="D17" s="13">
        <v>84.522000000000006</v>
      </c>
      <c r="E17" s="13">
        <v>54.058</v>
      </c>
      <c r="F17" s="21">
        <v>0.1</v>
      </c>
      <c r="G17" s="21">
        <v>0.1</v>
      </c>
      <c r="H17" s="21">
        <v>6.6000000000000003E-2</v>
      </c>
      <c r="I17" s="10">
        <f t="shared" si="4"/>
        <v>59.429212198500473</v>
      </c>
      <c r="J17" s="10">
        <f t="shared" si="3"/>
        <v>63.957312888951989</v>
      </c>
      <c r="K17" s="10">
        <f t="shared" si="1"/>
        <v>66</v>
      </c>
      <c r="L17" s="10">
        <v>0</v>
      </c>
    </row>
    <row r="18" spans="1:12" ht="60" x14ac:dyDescent="0.25">
      <c r="A18" s="2" t="s">
        <v>121</v>
      </c>
      <c r="B18" s="9" t="s">
        <v>120</v>
      </c>
      <c r="C18" s="12">
        <v>0</v>
      </c>
      <c r="D18" s="13">
        <v>0</v>
      </c>
      <c r="E18" s="13">
        <v>0</v>
      </c>
      <c r="F18" s="21">
        <v>101.708</v>
      </c>
      <c r="G18" s="21">
        <v>84.207999999999998</v>
      </c>
      <c r="H18" s="21">
        <v>63.750999999999998</v>
      </c>
      <c r="I18" s="10">
        <v>0</v>
      </c>
      <c r="J18" s="10">
        <v>0</v>
      </c>
      <c r="K18" s="10">
        <f t="shared" si="1"/>
        <v>62.680418452825734</v>
      </c>
      <c r="L18" s="10">
        <f t="shared" si="2"/>
        <v>75.706583697510922</v>
      </c>
    </row>
    <row r="19" spans="1:12" ht="45" x14ac:dyDescent="0.25">
      <c r="A19" s="2" t="s">
        <v>66</v>
      </c>
      <c r="B19" s="9" t="s">
        <v>13</v>
      </c>
      <c r="C19" s="12">
        <v>74.350999999999999</v>
      </c>
      <c r="D19" s="13">
        <v>57.106000000000002</v>
      </c>
      <c r="E19" s="13">
        <v>50.387</v>
      </c>
      <c r="F19" s="21">
        <v>285.03899999999999</v>
      </c>
      <c r="G19" s="21">
        <v>43.741</v>
      </c>
      <c r="H19" s="21">
        <v>33.994</v>
      </c>
      <c r="I19" s="10">
        <f t="shared" si="4"/>
        <v>67.769095237454778</v>
      </c>
      <c r="J19" s="10">
        <f t="shared" si="3"/>
        <v>88.23416103386684</v>
      </c>
      <c r="K19" s="10">
        <f t="shared" si="1"/>
        <v>11.926087307350924</v>
      </c>
      <c r="L19" s="10">
        <f t="shared" si="2"/>
        <v>77.716558834960338</v>
      </c>
    </row>
    <row r="20" spans="1:12" ht="28.5" x14ac:dyDescent="0.25">
      <c r="A20" s="6" t="s">
        <v>67</v>
      </c>
      <c r="B20" s="7" t="s">
        <v>14</v>
      </c>
      <c r="C20" s="11">
        <f>SUM(C21:C26)</f>
        <v>1181.761</v>
      </c>
      <c r="D20" s="11">
        <f t="shared" ref="D20:H20" si="8">SUM(D21:D26)</f>
        <v>757.82299999999998</v>
      </c>
      <c r="E20" s="11">
        <f t="shared" si="8"/>
        <v>650.64099999999996</v>
      </c>
      <c r="F20" s="20">
        <f t="shared" si="8"/>
        <v>2928.4189999999999</v>
      </c>
      <c r="G20" s="20">
        <f t="shared" si="8"/>
        <v>953.8</v>
      </c>
      <c r="H20" s="20">
        <f t="shared" si="8"/>
        <v>697.56200000000001</v>
      </c>
      <c r="I20" s="8">
        <f t="shared" si="4"/>
        <v>55.056902368583835</v>
      </c>
      <c r="J20" s="8">
        <f t="shared" si="3"/>
        <v>85.856591842686228</v>
      </c>
      <c r="K20" s="8">
        <f t="shared" si="1"/>
        <v>23.820430068238185</v>
      </c>
      <c r="L20" s="8">
        <f t="shared" si="2"/>
        <v>73.135038792199623</v>
      </c>
    </row>
    <row r="21" spans="1:12" x14ac:dyDescent="0.25">
      <c r="A21" s="2" t="s">
        <v>68</v>
      </c>
      <c r="B21" s="9" t="s">
        <v>15</v>
      </c>
      <c r="C21" s="12">
        <v>7.0380000000000003</v>
      </c>
      <c r="D21" s="13">
        <v>7.0190000000000001</v>
      </c>
      <c r="E21" s="13">
        <v>5.6210000000000004</v>
      </c>
      <c r="F21" s="21">
        <v>10.801</v>
      </c>
      <c r="G21" s="21">
        <v>10.801</v>
      </c>
      <c r="H21" s="21">
        <v>5.5540000000000003</v>
      </c>
      <c r="I21" s="10">
        <f t="shared" si="4"/>
        <v>79.866439329354932</v>
      </c>
      <c r="J21" s="10">
        <f t="shared" si="3"/>
        <v>80.082632853682867</v>
      </c>
      <c r="K21" s="10">
        <f t="shared" si="1"/>
        <v>51.421164706971574</v>
      </c>
      <c r="L21" s="10">
        <f t="shared" si="2"/>
        <v>51.421164706971574</v>
      </c>
    </row>
    <row r="22" spans="1:12" x14ac:dyDescent="0.25">
      <c r="A22" s="2" t="s">
        <v>69</v>
      </c>
      <c r="B22" s="9" t="s">
        <v>112</v>
      </c>
      <c r="C22" s="12">
        <v>2.9470000000000001</v>
      </c>
      <c r="D22" s="13">
        <v>1.4E-2</v>
      </c>
      <c r="E22" s="13">
        <v>1.4E-2</v>
      </c>
      <c r="F22" s="21">
        <v>11.894</v>
      </c>
      <c r="G22" s="21">
        <v>4.67</v>
      </c>
      <c r="H22" s="21">
        <v>3.1349999999999998</v>
      </c>
      <c r="I22" s="10">
        <f t="shared" si="4"/>
        <v>0.47505938242280288</v>
      </c>
      <c r="J22" s="10">
        <f t="shared" si="3"/>
        <v>100.00000000000001</v>
      </c>
      <c r="K22" s="10">
        <f t="shared" si="1"/>
        <v>26.357827476038338</v>
      </c>
      <c r="L22" s="10">
        <v>0</v>
      </c>
    </row>
    <row r="23" spans="1:12" x14ac:dyDescent="0.25">
      <c r="A23" s="2" t="s">
        <v>70</v>
      </c>
      <c r="B23" s="9" t="s">
        <v>16</v>
      </c>
      <c r="C23" s="12">
        <v>147.422</v>
      </c>
      <c r="D23" s="13">
        <v>109.005</v>
      </c>
      <c r="E23" s="13">
        <v>88.481999999999999</v>
      </c>
      <c r="F23" s="21">
        <v>148.82</v>
      </c>
      <c r="G23" s="21">
        <v>124.761</v>
      </c>
      <c r="H23" s="21">
        <v>85.067999999999998</v>
      </c>
      <c r="I23" s="10">
        <f t="shared" si="4"/>
        <v>60.019535754500694</v>
      </c>
      <c r="J23" s="10">
        <f t="shared" si="3"/>
        <v>81.172423283335633</v>
      </c>
      <c r="K23" s="10">
        <f t="shared" si="1"/>
        <v>57.161671818303986</v>
      </c>
      <c r="L23" s="10">
        <f t="shared" si="2"/>
        <v>68.184769278861182</v>
      </c>
    </row>
    <row r="24" spans="1:12" ht="30" x14ac:dyDescent="0.25">
      <c r="A24" s="2" t="s">
        <v>71</v>
      </c>
      <c r="B24" s="9" t="s">
        <v>17</v>
      </c>
      <c r="C24" s="12">
        <v>951.98</v>
      </c>
      <c r="D24" s="13">
        <v>607.23699999999997</v>
      </c>
      <c r="E24" s="13">
        <v>529.024</v>
      </c>
      <c r="F24" s="21">
        <v>2699.2370000000001</v>
      </c>
      <c r="G24" s="21">
        <v>784.41399999999999</v>
      </c>
      <c r="H24" s="21">
        <v>578.25300000000004</v>
      </c>
      <c r="I24" s="10">
        <f t="shared" si="4"/>
        <v>55.570915355364612</v>
      </c>
      <c r="J24" s="10">
        <f t="shared" si="3"/>
        <v>87.11985600350441</v>
      </c>
      <c r="K24" s="10">
        <f t="shared" si="1"/>
        <v>21.422831711331757</v>
      </c>
      <c r="L24" s="10">
        <f t="shared" si="2"/>
        <v>73.717832675092495</v>
      </c>
    </row>
    <row r="25" spans="1:12" x14ac:dyDescent="0.25">
      <c r="A25" s="2" t="s">
        <v>72</v>
      </c>
      <c r="B25" s="9" t="s">
        <v>18</v>
      </c>
      <c r="C25" s="12">
        <v>34.164999999999999</v>
      </c>
      <c r="D25" s="13">
        <v>21.42</v>
      </c>
      <c r="E25" s="13">
        <v>18.853999999999999</v>
      </c>
      <c r="F25" s="21">
        <v>15.397</v>
      </c>
      <c r="G25" s="21">
        <v>12.315</v>
      </c>
      <c r="H25" s="21">
        <v>10.432</v>
      </c>
      <c r="I25" s="10">
        <f t="shared" si="4"/>
        <v>55.185130981999116</v>
      </c>
      <c r="J25" s="10">
        <f t="shared" si="3"/>
        <v>88.020541549953307</v>
      </c>
      <c r="K25" s="10">
        <f t="shared" si="1"/>
        <v>67.753458465934926</v>
      </c>
      <c r="L25" s="10">
        <f t="shared" si="2"/>
        <v>84.709703613479505</v>
      </c>
    </row>
    <row r="26" spans="1:12" ht="30" x14ac:dyDescent="0.25">
      <c r="A26" s="2" t="s">
        <v>73</v>
      </c>
      <c r="B26" s="9" t="s">
        <v>19</v>
      </c>
      <c r="C26" s="12">
        <v>38.209000000000003</v>
      </c>
      <c r="D26" s="13">
        <v>13.128</v>
      </c>
      <c r="E26" s="13">
        <v>8.6460000000000008</v>
      </c>
      <c r="F26" s="21">
        <v>42.27</v>
      </c>
      <c r="G26" s="21">
        <v>16.838999999999999</v>
      </c>
      <c r="H26" s="21">
        <v>15.12</v>
      </c>
      <c r="I26" s="10">
        <f t="shared" si="4"/>
        <v>22.628176607605539</v>
      </c>
      <c r="J26" s="10">
        <f t="shared" si="3"/>
        <v>65.859232175502754</v>
      </c>
      <c r="K26" s="10">
        <f t="shared" si="1"/>
        <v>35.770049680624552</v>
      </c>
      <c r="L26" s="10">
        <f t="shared" si="2"/>
        <v>89.79155531801176</v>
      </c>
    </row>
    <row r="27" spans="1:12" ht="28.5" x14ac:dyDescent="0.25">
      <c r="A27" s="6" t="s">
        <v>74</v>
      </c>
      <c r="B27" s="7" t="s">
        <v>20</v>
      </c>
      <c r="C27" s="11">
        <f>SUM(C28:C31)</f>
        <v>4006.5929999999994</v>
      </c>
      <c r="D27" s="11">
        <f t="shared" ref="D27:H27" si="9">SUM(D28:D31)</f>
        <v>2432.9280000000003</v>
      </c>
      <c r="E27" s="11">
        <f t="shared" si="9"/>
        <v>2045.7289999999998</v>
      </c>
      <c r="F27" s="20">
        <f t="shared" si="9"/>
        <v>6396.4690000000001</v>
      </c>
      <c r="G27" s="20">
        <f t="shared" si="9"/>
        <v>3448.0660000000003</v>
      </c>
      <c r="H27" s="20">
        <f t="shared" si="9"/>
        <v>3005.018</v>
      </c>
      <c r="I27" s="8">
        <f t="shared" si="4"/>
        <v>51.059066892993627</v>
      </c>
      <c r="J27" s="8">
        <f t="shared" si="3"/>
        <v>84.085061292401576</v>
      </c>
      <c r="K27" s="8">
        <f t="shared" si="1"/>
        <v>46.979325624809562</v>
      </c>
      <c r="L27" s="8">
        <f t="shared" si="2"/>
        <v>87.15082599927031</v>
      </c>
    </row>
    <row r="28" spans="1:12" x14ac:dyDescent="0.25">
      <c r="A28" s="2" t="s">
        <v>75</v>
      </c>
      <c r="B28" s="9" t="s">
        <v>21</v>
      </c>
      <c r="C28" s="12">
        <v>99.879000000000005</v>
      </c>
      <c r="D28" s="13">
        <v>78.369</v>
      </c>
      <c r="E28" s="13">
        <v>52.564999999999998</v>
      </c>
      <c r="F28" s="21">
        <v>352.62799999999999</v>
      </c>
      <c r="G28" s="21">
        <v>95.480999999999995</v>
      </c>
      <c r="H28" s="21">
        <v>67.697999999999993</v>
      </c>
      <c r="I28" s="10">
        <f t="shared" si="4"/>
        <v>52.628680703651419</v>
      </c>
      <c r="J28" s="10">
        <f t="shared" si="3"/>
        <v>67.073715372149707</v>
      </c>
      <c r="K28" s="10">
        <f t="shared" si="1"/>
        <v>19.19813514525222</v>
      </c>
      <c r="L28" s="10">
        <f t="shared" si="2"/>
        <v>70.902064285040993</v>
      </c>
    </row>
    <row r="29" spans="1:12" x14ac:dyDescent="0.25">
      <c r="A29" s="2" t="s">
        <v>76</v>
      </c>
      <c r="B29" s="9" t="s">
        <v>22</v>
      </c>
      <c r="C29" s="12">
        <v>992.27800000000002</v>
      </c>
      <c r="D29" s="13">
        <v>657.226</v>
      </c>
      <c r="E29" s="13">
        <v>554.09100000000001</v>
      </c>
      <c r="F29" s="21">
        <v>1362.473</v>
      </c>
      <c r="G29" s="21">
        <v>886.21600000000001</v>
      </c>
      <c r="H29" s="21">
        <v>802.51</v>
      </c>
      <c r="I29" s="10">
        <f t="shared" si="4"/>
        <v>55.840298787235028</v>
      </c>
      <c r="J29" s="10">
        <f t="shared" si="3"/>
        <v>84.307528916993547</v>
      </c>
      <c r="K29" s="10">
        <f t="shared" si="1"/>
        <v>58.900983725916035</v>
      </c>
      <c r="L29" s="10">
        <f t="shared" si="2"/>
        <v>90.554672901414548</v>
      </c>
    </row>
    <row r="30" spans="1:12" x14ac:dyDescent="0.25">
      <c r="A30" s="2" t="s">
        <v>77</v>
      </c>
      <c r="B30" s="9" t="s">
        <v>23</v>
      </c>
      <c r="C30" s="12">
        <v>2913.1039999999998</v>
      </c>
      <c r="D30" s="13">
        <v>1696.42</v>
      </c>
      <c r="E30" s="13">
        <v>1438.1659999999999</v>
      </c>
      <c r="F30" s="21">
        <v>4679.9520000000002</v>
      </c>
      <c r="G30" s="21">
        <v>2465.172</v>
      </c>
      <c r="H30" s="21">
        <v>2133.732</v>
      </c>
      <c r="I30" s="10">
        <f t="shared" si="4"/>
        <v>49.368851918778049</v>
      </c>
      <c r="J30" s="10">
        <f t="shared" si="3"/>
        <v>84.776529397201159</v>
      </c>
      <c r="K30" s="10">
        <f t="shared" si="1"/>
        <v>45.593031723402291</v>
      </c>
      <c r="L30" s="10">
        <f t="shared" si="2"/>
        <v>86.555096358387985</v>
      </c>
    </row>
    <row r="31" spans="1:12" ht="30" x14ac:dyDescent="0.25">
      <c r="A31" s="2" t="s">
        <v>78</v>
      </c>
      <c r="B31" s="9" t="s">
        <v>24</v>
      </c>
      <c r="C31" s="12">
        <v>1.3320000000000001</v>
      </c>
      <c r="D31" s="13">
        <v>0.91300000000000003</v>
      </c>
      <c r="E31" s="13">
        <v>0.90700000000000003</v>
      </c>
      <c r="F31" s="21">
        <v>1.4159999999999999</v>
      </c>
      <c r="G31" s="21">
        <v>1.1970000000000001</v>
      </c>
      <c r="H31" s="21">
        <v>1.0780000000000001</v>
      </c>
      <c r="I31" s="10">
        <f t="shared" si="4"/>
        <v>68.093093093093088</v>
      </c>
      <c r="J31" s="10">
        <f t="shared" si="3"/>
        <v>99.342825848849941</v>
      </c>
      <c r="K31" s="10">
        <f t="shared" si="1"/>
        <v>76.129943502824872</v>
      </c>
      <c r="L31" s="10">
        <f t="shared" si="2"/>
        <v>90.058479532163744</v>
      </c>
    </row>
    <row r="32" spans="1:12" ht="28.5" x14ac:dyDescent="0.25">
      <c r="A32" s="6" t="s">
        <v>79</v>
      </c>
      <c r="B32" s="7" t="s">
        <v>25</v>
      </c>
      <c r="C32" s="11">
        <f>SUM(C33:C35)</f>
        <v>969.25900000000001</v>
      </c>
      <c r="D32" s="11">
        <f t="shared" ref="D32:H32" si="10">SUM(D33:D35)</f>
        <v>127.41799999999999</v>
      </c>
      <c r="E32" s="11">
        <f t="shared" si="10"/>
        <v>40.213999999999999</v>
      </c>
      <c r="F32" s="20">
        <f t="shared" si="10"/>
        <v>1305.6130000000001</v>
      </c>
      <c r="G32" s="20">
        <f t="shared" si="10"/>
        <v>755.73299999999995</v>
      </c>
      <c r="H32" s="20">
        <f t="shared" si="10"/>
        <v>737.43100000000004</v>
      </c>
      <c r="I32" s="8">
        <f t="shared" si="4"/>
        <v>4.1489426458769012</v>
      </c>
      <c r="J32" s="8">
        <v>0</v>
      </c>
      <c r="K32" s="8">
        <f t="shared" si="1"/>
        <v>56.481591405722831</v>
      </c>
      <c r="L32" s="8">
        <f t="shared" si="2"/>
        <v>97.578245226819533</v>
      </c>
    </row>
    <row r="33" spans="1:12" ht="30" x14ac:dyDescent="0.25">
      <c r="A33" s="6" t="s">
        <v>115</v>
      </c>
      <c r="B33" s="9" t="s">
        <v>113</v>
      </c>
      <c r="C33" s="12">
        <v>373.10500000000002</v>
      </c>
      <c r="D33" s="13">
        <v>125.66</v>
      </c>
      <c r="E33" s="13">
        <v>39.85</v>
      </c>
      <c r="F33" s="21">
        <v>303.92099999999999</v>
      </c>
      <c r="G33" s="21">
        <v>92.212000000000003</v>
      </c>
      <c r="H33" s="21">
        <v>91.227000000000004</v>
      </c>
      <c r="I33" s="10">
        <f t="shared" si="4"/>
        <v>10.680639498264563</v>
      </c>
      <c r="J33" s="10">
        <f t="shared" si="3"/>
        <v>31.712557695368456</v>
      </c>
      <c r="K33" s="10">
        <f t="shared" si="1"/>
        <v>30.016681966695295</v>
      </c>
      <c r="L33" s="10">
        <v>0</v>
      </c>
    </row>
    <row r="34" spans="1:12" ht="30" x14ac:dyDescent="0.25">
      <c r="A34" s="2" t="s">
        <v>80</v>
      </c>
      <c r="B34" s="9" t="s">
        <v>26</v>
      </c>
      <c r="C34" s="12">
        <v>3.8570000000000002</v>
      </c>
      <c r="D34" s="13">
        <v>1.758</v>
      </c>
      <c r="E34" s="13">
        <v>0.36399999999999999</v>
      </c>
      <c r="F34" s="21">
        <v>5.3070000000000004</v>
      </c>
      <c r="G34" s="21">
        <v>0.9</v>
      </c>
      <c r="H34" s="21">
        <v>0.73499999999999999</v>
      </c>
      <c r="I34" s="10">
        <f t="shared" si="4"/>
        <v>9.4373865698729578</v>
      </c>
      <c r="J34" s="10">
        <f t="shared" si="3"/>
        <v>20.705346985210465</v>
      </c>
      <c r="K34" s="10">
        <f t="shared" si="1"/>
        <v>13.849632560768795</v>
      </c>
      <c r="L34" s="10">
        <v>0</v>
      </c>
    </row>
    <row r="35" spans="1:12" ht="30" x14ac:dyDescent="0.25">
      <c r="A35" s="2" t="s">
        <v>81</v>
      </c>
      <c r="B35" s="9" t="s">
        <v>27</v>
      </c>
      <c r="C35" s="12">
        <v>592.29700000000003</v>
      </c>
      <c r="D35" s="13">
        <v>0</v>
      </c>
      <c r="E35" s="13">
        <v>0</v>
      </c>
      <c r="F35" s="21">
        <v>996.38499999999999</v>
      </c>
      <c r="G35" s="21">
        <v>662.62099999999998</v>
      </c>
      <c r="H35" s="21">
        <v>645.46900000000005</v>
      </c>
      <c r="I35" s="10">
        <f t="shared" si="4"/>
        <v>0</v>
      </c>
      <c r="J35" s="10">
        <v>0</v>
      </c>
      <c r="K35" s="10">
        <f t="shared" si="1"/>
        <v>64.781083617276465</v>
      </c>
      <c r="L35" s="10">
        <f t="shared" si="2"/>
        <v>97.411491636999145</v>
      </c>
    </row>
    <row r="36" spans="1:12" ht="28.5" x14ac:dyDescent="0.25">
      <c r="A36" s="6" t="s">
        <v>82</v>
      </c>
      <c r="B36" s="7" t="s">
        <v>28</v>
      </c>
      <c r="C36" s="11">
        <f>SUM(C37:C42)</f>
        <v>11035.099</v>
      </c>
      <c r="D36" s="11">
        <f t="shared" ref="D36:H36" si="11">SUM(D37:D42)</f>
        <v>7172.866</v>
      </c>
      <c r="E36" s="11">
        <f t="shared" si="11"/>
        <v>6600.78</v>
      </c>
      <c r="F36" s="20">
        <f t="shared" si="11"/>
        <v>12421.583000000001</v>
      </c>
      <c r="G36" s="20">
        <f t="shared" si="11"/>
        <v>8187.6160000000009</v>
      </c>
      <c r="H36" s="20">
        <f t="shared" si="11"/>
        <v>7590.646999999999</v>
      </c>
      <c r="I36" s="8">
        <f t="shared" si="4"/>
        <v>59.81622820058071</v>
      </c>
      <c r="J36" s="8">
        <f t="shared" si="3"/>
        <v>92.024303813845123</v>
      </c>
      <c r="K36" s="8">
        <f t="shared" si="1"/>
        <v>61.108531819173123</v>
      </c>
      <c r="L36" s="8">
        <f t="shared" si="2"/>
        <v>92.708878872677943</v>
      </c>
    </row>
    <row r="37" spans="1:12" x14ac:dyDescent="0.25">
      <c r="A37" s="2" t="s">
        <v>83</v>
      </c>
      <c r="B37" s="9" t="s">
        <v>29</v>
      </c>
      <c r="C37" s="12">
        <v>3765.491</v>
      </c>
      <c r="D37" s="13">
        <v>2520.098</v>
      </c>
      <c r="E37" s="13">
        <v>2339.8580000000002</v>
      </c>
      <c r="F37" s="21">
        <v>3860.982</v>
      </c>
      <c r="G37" s="21">
        <v>2933.0610000000001</v>
      </c>
      <c r="H37" s="21">
        <v>2660.6909999999998</v>
      </c>
      <c r="I37" s="10">
        <f t="shared" si="4"/>
        <v>62.139519122473011</v>
      </c>
      <c r="J37" s="10">
        <f t="shared" si="3"/>
        <v>92.847897184950753</v>
      </c>
      <c r="K37" s="10">
        <f t="shared" si="1"/>
        <v>68.912287081369456</v>
      </c>
      <c r="L37" s="10">
        <f t="shared" si="2"/>
        <v>90.71379695137604</v>
      </c>
    </row>
    <row r="38" spans="1:12" x14ac:dyDescent="0.25">
      <c r="A38" s="2" t="s">
        <v>84</v>
      </c>
      <c r="B38" s="9" t="s">
        <v>30</v>
      </c>
      <c r="C38" s="12">
        <v>6615.3029999999999</v>
      </c>
      <c r="D38" s="13">
        <v>4162.2510000000002</v>
      </c>
      <c r="E38" s="13">
        <v>3838.82</v>
      </c>
      <c r="F38" s="21">
        <v>7812.0349999999999</v>
      </c>
      <c r="G38" s="21">
        <v>4718.4080000000004</v>
      </c>
      <c r="H38" s="21">
        <v>4442.3649999999998</v>
      </c>
      <c r="I38" s="10">
        <f t="shared" si="4"/>
        <v>58.029390339338953</v>
      </c>
      <c r="J38" s="10">
        <f t="shared" si="3"/>
        <v>92.229421051253269</v>
      </c>
      <c r="K38" s="10">
        <f t="shared" si="1"/>
        <v>56.865656643883447</v>
      </c>
      <c r="L38" s="10">
        <f t="shared" si="2"/>
        <v>94.149658105021857</v>
      </c>
    </row>
    <row r="39" spans="1:12" x14ac:dyDescent="0.25">
      <c r="A39" s="2" t="s">
        <v>85</v>
      </c>
      <c r="B39" s="9" t="s">
        <v>31</v>
      </c>
      <c r="C39" s="12">
        <v>466.08499999999998</v>
      </c>
      <c r="D39" s="13">
        <v>347.49900000000002</v>
      </c>
      <c r="E39" s="13">
        <v>313.62</v>
      </c>
      <c r="F39" s="21">
        <v>499.69600000000003</v>
      </c>
      <c r="G39" s="21">
        <v>367.33</v>
      </c>
      <c r="H39" s="21">
        <v>347.53100000000001</v>
      </c>
      <c r="I39" s="10">
        <f t="shared" si="4"/>
        <v>67.288155593936736</v>
      </c>
      <c r="J39" s="10">
        <f t="shared" si="3"/>
        <v>90.250619426242949</v>
      </c>
      <c r="K39" s="10">
        <f t="shared" si="1"/>
        <v>69.548485479171333</v>
      </c>
      <c r="L39" s="10">
        <f t="shared" si="2"/>
        <v>94.610023684425443</v>
      </c>
    </row>
    <row r="40" spans="1:12" ht="30" x14ac:dyDescent="0.25">
      <c r="A40" s="2" t="s">
        <v>86</v>
      </c>
      <c r="B40" s="9" t="s">
        <v>32</v>
      </c>
      <c r="C40" s="12">
        <v>16.126000000000001</v>
      </c>
      <c r="D40" s="13">
        <v>12.571999999999999</v>
      </c>
      <c r="E40" s="13">
        <v>9.8219999999999992</v>
      </c>
      <c r="F40" s="21">
        <v>18.297999999999998</v>
      </c>
      <c r="G40" s="21">
        <v>14.698</v>
      </c>
      <c r="H40" s="21">
        <v>11.519</v>
      </c>
      <c r="I40" s="10">
        <f t="shared" si="4"/>
        <v>60.907850675927065</v>
      </c>
      <c r="J40" s="10">
        <f t="shared" si="3"/>
        <v>78.125994272987597</v>
      </c>
      <c r="K40" s="10">
        <f t="shared" si="1"/>
        <v>62.952235216963615</v>
      </c>
      <c r="L40" s="10">
        <f t="shared" si="2"/>
        <v>78.371206966934281</v>
      </c>
    </row>
    <row r="41" spans="1:12" x14ac:dyDescent="0.25">
      <c r="A41" s="2" t="s">
        <v>87</v>
      </c>
      <c r="B41" s="9" t="s">
        <v>33</v>
      </c>
      <c r="C41" s="12">
        <v>23.126999999999999</v>
      </c>
      <c r="D41" s="13">
        <v>20.285</v>
      </c>
      <c r="E41" s="13">
        <v>13.619</v>
      </c>
      <c r="F41" s="21">
        <v>23.126999999999999</v>
      </c>
      <c r="G41" s="21">
        <v>18.334</v>
      </c>
      <c r="H41" s="21">
        <v>11.65</v>
      </c>
      <c r="I41" s="10">
        <f t="shared" si="4"/>
        <v>58.887879967137984</v>
      </c>
      <c r="J41" s="10">
        <f t="shared" si="3"/>
        <v>67.138279516884396</v>
      </c>
      <c r="K41" s="10">
        <f t="shared" si="1"/>
        <v>50.374021706230813</v>
      </c>
      <c r="L41" s="10">
        <f t="shared" si="2"/>
        <v>63.543143885676884</v>
      </c>
    </row>
    <row r="42" spans="1:12" x14ac:dyDescent="0.25">
      <c r="A42" s="2" t="s">
        <v>88</v>
      </c>
      <c r="B42" s="9" t="s">
        <v>34</v>
      </c>
      <c r="C42" s="12">
        <v>148.96700000000001</v>
      </c>
      <c r="D42" s="13">
        <v>110.161</v>
      </c>
      <c r="E42" s="13">
        <v>85.040999999999997</v>
      </c>
      <c r="F42" s="21">
        <v>207.44499999999999</v>
      </c>
      <c r="G42" s="21">
        <v>135.785</v>
      </c>
      <c r="H42" s="21">
        <v>116.89100000000001</v>
      </c>
      <c r="I42" s="10">
        <f t="shared" si="4"/>
        <v>57.087140104855436</v>
      </c>
      <c r="J42" s="10">
        <f t="shared" si="3"/>
        <v>77.197011646589999</v>
      </c>
      <c r="K42" s="10">
        <f t="shared" si="1"/>
        <v>56.34794764877438</v>
      </c>
      <c r="L42" s="10">
        <f t="shared" si="2"/>
        <v>86.085355525278942</v>
      </c>
    </row>
    <row r="43" spans="1:12" ht="28.5" x14ac:dyDescent="0.25">
      <c r="A43" s="6" t="s">
        <v>89</v>
      </c>
      <c r="B43" s="7" t="s">
        <v>35</v>
      </c>
      <c r="C43" s="11">
        <f>SUM(C44:C45)</f>
        <v>1361.548</v>
      </c>
      <c r="D43" s="11">
        <f t="shared" ref="D43:H43" si="12">SUM(D44:D45)</f>
        <v>966.73099999999999</v>
      </c>
      <c r="E43" s="11">
        <f t="shared" si="12"/>
        <v>669.97500000000002</v>
      </c>
      <c r="F43" s="20">
        <f t="shared" si="12"/>
        <v>1501.4550000000002</v>
      </c>
      <c r="G43" s="20">
        <f t="shared" si="12"/>
        <v>1159.6659999999999</v>
      </c>
      <c r="H43" s="20">
        <f t="shared" si="12"/>
        <v>1045.0630000000001</v>
      </c>
      <c r="I43" s="8">
        <f t="shared" si="4"/>
        <v>49.206858663815012</v>
      </c>
      <c r="J43" s="8">
        <f t="shared" si="3"/>
        <v>69.303146376810091</v>
      </c>
      <c r="K43" s="8">
        <f t="shared" si="1"/>
        <v>69.603351415793355</v>
      </c>
      <c r="L43" s="8">
        <f t="shared" si="2"/>
        <v>90.117585580675836</v>
      </c>
    </row>
    <row r="44" spans="1:12" x14ac:dyDescent="0.25">
      <c r="A44" s="2" t="s">
        <v>90</v>
      </c>
      <c r="B44" s="9" t="s">
        <v>36</v>
      </c>
      <c r="C44" s="12">
        <v>1332.9849999999999</v>
      </c>
      <c r="D44" s="13">
        <v>950.32500000000005</v>
      </c>
      <c r="E44" s="13">
        <v>655.38499999999999</v>
      </c>
      <c r="F44" s="21">
        <v>1470.6510000000001</v>
      </c>
      <c r="G44" s="21">
        <v>1133.729</v>
      </c>
      <c r="H44" s="21">
        <v>1023.778</v>
      </c>
      <c r="I44" s="10">
        <f t="shared" si="4"/>
        <v>49.166719805549207</v>
      </c>
      <c r="J44" s="10">
        <f t="shared" si="3"/>
        <v>68.964301686265216</v>
      </c>
      <c r="K44" s="10">
        <f t="shared" si="1"/>
        <v>69.613932877344794</v>
      </c>
      <c r="L44" s="10">
        <f t="shared" si="2"/>
        <v>90.30182697981617</v>
      </c>
    </row>
    <row r="45" spans="1:12" ht="30" x14ac:dyDescent="0.25">
      <c r="A45" s="2" t="s">
        <v>91</v>
      </c>
      <c r="B45" s="9" t="s">
        <v>37</v>
      </c>
      <c r="C45" s="12">
        <v>28.562999999999999</v>
      </c>
      <c r="D45" s="13">
        <v>16.405999999999999</v>
      </c>
      <c r="E45" s="13">
        <v>14.59</v>
      </c>
      <c r="F45" s="21">
        <v>30.803999999999998</v>
      </c>
      <c r="G45" s="21">
        <v>25.937000000000001</v>
      </c>
      <c r="H45" s="21">
        <v>21.285</v>
      </c>
      <c r="I45" s="10">
        <f t="shared" si="4"/>
        <v>51.080068620242976</v>
      </c>
      <c r="J45" s="10">
        <f t="shared" si="3"/>
        <v>88.930878946726807</v>
      </c>
      <c r="K45" s="10">
        <f t="shared" si="1"/>
        <v>69.098169068952089</v>
      </c>
      <c r="L45" s="10">
        <f t="shared" si="2"/>
        <v>82.064232563519298</v>
      </c>
    </row>
    <row r="46" spans="1:12" ht="28.5" x14ac:dyDescent="0.25">
      <c r="A46" s="6" t="s">
        <v>92</v>
      </c>
      <c r="B46" s="7" t="s">
        <v>38</v>
      </c>
      <c r="C46" s="11">
        <f>C47</f>
        <v>0.11600000000000001</v>
      </c>
      <c r="D46" s="11">
        <f t="shared" ref="D46:H46" si="13">D47</f>
        <v>0.11600000000000001</v>
      </c>
      <c r="E46" s="11">
        <f t="shared" si="13"/>
        <v>0.11600000000000001</v>
      </c>
      <c r="F46" s="20">
        <f t="shared" si="13"/>
        <v>0</v>
      </c>
      <c r="G46" s="20">
        <f t="shared" si="13"/>
        <v>0</v>
      </c>
      <c r="H46" s="20">
        <v>0</v>
      </c>
      <c r="I46" s="8">
        <f t="shared" si="4"/>
        <v>100.00000000000001</v>
      </c>
      <c r="J46" s="8">
        <f t="shared" si="3"/>
        <v>100.00000000000001</v>
      </c>
      <c r="K46" s="8">
        <v>0</v>
      </c>
      <c r="L46" s="8">
        <v>0</v>
      </c>
    </row>
    <row r="47" spans="1:12" ht="30" x14ac:dyDescent="0.25">
      <c r="A47" s="2" t="s">
        <v>93</v>
      </c>
      <c r="B47" s="9" t="s">
        <v>39</v>
      </c>
      <c r="C47" s="12">
        <v>0.11600000000000001</v>
      </c>
      <c r="D47" s="13">
        <v>0.11600000000000001</v>
      </c>
      <c r="E47" s="13">
        <v>0.11600000000000001</v>
      </c>
      <c r="F47" s="21">
        <v>0</v>
      </c>
      <c r="G47" s="21">
        <v>0</v>
      </c>
      <c r="H47" s="21">
        <v>0</v>
      </c>
      <c r="I47" s="10">
        <f t="shared" si="4"/>
        <v>100.00000000000001</v>
      </c>
      <c r="J47" s="10">
        <f t="shared" si="3"/>
        <v>100.00000000000001</v>
      </c>
      <c r="K47" s="10">
        <v>0</v>
      </c>
      <c r="L47" s="10">
        <v>0</v>
      </c>
    </row>
    <row r="48" spans="1:12" ht="28.5" x14ac:dyDescent="0.25">
      <c r="A48" s="6" t="s">
        <v>94</v>
      </c>
      <c r="B48" s="7" t="s">
        <v>40</v>
      </c>
      <c r="C48" s="11">
        <f>SUM(C49:C52)</f>
        <v>507.50799999999998</v>
      </c>
      <c r="D48" s="11">
        <f t="shared" ref="D48:H48" si="14">SUM(D49:D52)</f>
        <v>354.08299999999997</v>
      </c>
      <c r="E48" s="11">
        <f t="shared" si="14"/>
        <v>321.36599999999999</v>
      </c>
      <c r="F48" s="20">
        <f t="shared" si="14"/>
        <v>495.851</v>
      </c>
      <c r="G48" s="20">
        <f t="shared" si="14"/>
        <v>365.16699999999997</v>
      </c>
      <c r="H48" s="20">
        <f t="shared" si="14"/>
        <v>326.36099999999999</v>
      </c>
      <c r="I48" s="8">
        <f t="shared" si="4"/>
        <v>63.322351568842265</v>
      </c>
      <c r="J48" s="8">
        <f t="shared" si="3"/>
        <v>90.760076027372122</v>
      </c>
      <c r="K48" s="8">
        <f t="shared" si="1"/>
        <v>65.818360757566282</v>
      </c>
      <c r="L48" s="8">
        <f t="shared" si="2"/>
        <v>89.373081357296797</v>
      </c>
    </row>
    <row r="49" spans="1:12" x14ac:dyDescent="0.25">
      <c r="A49" s="2" t="s">
        <v>95</v>
      </c>
      <c r="B49" s="9" t="s">
        <v>41</v>
      </c>
      <c r="C49" s="12">
        <v>26.739000000000001</v>
      </c>
      <c r="D49" s="13">
        <v>21.19</v>
      </c>
      <c r="E49" s="13">
        <v>21.001000000000001</v>
      </c>
      <c r="F49" s="21">
        <v>30.626000000000001</v>
      </c>
      <c r="G49" s="21">
        <v>23.076000000000001</v>
      </c>
      <c r="H49" s="21">
        <v>21.370999999999999</v>
      </c>
      <c r="I49" s="10">
        <f t="shared" si="4"/>
        <v>78.540708328658511</v>
      </c>
      <c r="J49" s="10">
        <f t="shared" si="3"/>
        <v>99.108069844266154</v>
      </c>
      <c r="K49" s="10">
        <f t="shared" si="1"/>
        <v>69.780578593352047</v>
      </c>
      <c r="L49" s="10">
        <f t="shared" si="2"/>
        <v>92.611371121511525</v>
      </c>
    </row>
    <row r="50" spans="1:12" x14ac:dyDescent="0.25">
      <c r="A50" s="2" t="s">
        <v>96</v>
      </c>
      <c r="B50" s="9" t="s">
        <v>42</v>
      </c>
      <c r="C50" s="12">
        <v>228.518</v>
      </c>
      <c r="D50" s="13">
        <v>177.703</v>
      </c>
      <c r="E50" s="13">
        <v>151.77500000000001</v>
      </c>
      <c r="F50" s="21">
        <v>238.66399999999999</v>
      </c>
      <c r="G50" s="21">
        <v>166.40199999999999</v>
      </c>
      <c r="H50" s="21">
        <v>146.416</v>
      </c>
      <c r="I50" s="10">
        <f t="shared" si="4"/>
        <v>66.417087494201766</v>
      </c>
      <c r="J50" s="10">
        <f t="shared" si="3"/>
        <v>85.409362813233315</v>
      </c>
      <c r="K50" s="10">
        <f t="shared" si="1"/>
        <v>61.348171487949593</v>
      </c>
      <c r="L50" s="10">
        <f t="shared" si="2"/>
        <v>87.989327051357563</v>
      </c>
    </row>
    <row r="51" spans="1:12" x14ac:dyDescent="0.25">
      <c r="A51" s="2" t="s">
        <v>97</v>
      </c>
      <c r="B51" s="9" t="s">
        <v>43</v>
      </c>
      <c r="C51" s="12">
        <v>251.214</v>
      </c>
      <c r="D51" s="13">
        <v>155.19</v>
      </c>
      <c r="E51" s="13">
        <v>148.59</v>
      </c>
      <c r="F51" s="21">
        <v>226.56100000000001</v>
      </c>
      <c r="G51" s="21">
        <v>175.68899999999999</v>
      </c>
      <c r="H51" s="21">
        <v>158.57400000000001</v>
      </c>
      <c r="I51" s="10">
        <f t="shared" si="4"/>
        <v>59.148773555613936</v>
      </c>
      <c r="J51" s="10">
        <f t="shared" si="3"/>
        <v>95.747148656485606</v>
      </c>
      <c r="K51" s="10">
        <f t="shared" si="1"/>
        <v>69.991746152250386</v>
      </c>
      <c r="L51" s="10">
        <f t="shared" si="2"/>
        <v>90.25835425097759</v>
      </c>
    </row>
    <row r="52" spans="1:12" ht="30" x14ac:dyDescent="0.25">
      <c r="A52" s="2" t="s">
        <v>98</v>
      </c>
      <c r="B52" s="9" t="s">
        <v>44</v>
      </c>
      <c r="C52" s="12">
        <v>1.0369999999999999</v>
      </c>
      <c r="D52" s="13">
        <v>0</v>
      </c>
      <c r="E52" s="13">
        <v>0</v>
      </c>
      <c r="F52" s="21">
        <v>0</v>
      </c>
      <c r="G52" s="21">
        <v>0</v>
      </c>
      <c r="H52" s="21">
        <v>0</v>
      </c>
      <c r="I52" s="10">
        <f t="shared" si="4"/>
        <v>0</v>
      </c>
      <c r="J52" s="10">
        <v>0</v>
      </c>
      <c r="K52" s="10">
        <v>0</v>
      </c>
      <c r="L52" s="10">
        <v>0</v>
      </c>
    </row>
    <row r="53" spans="1:12" ht="28.5" x14ac:dyDescent="0.25">
      <c r="A53" s="6" t="s">
        <v>99</v>
      </c>
      <c r="B53" s="7" t="s">
        <v>45</v>
      </c>
      <c r="C53" s="11">
        <f>SUM(C54:C57)</f>
        <v>785.6049999999999</v>
      </c>
      <c r="D53" s="11">
        <f t="shared" ref="D53:H53" si="15">SUM(D54:D57)</f>
        <v>606.70500000000004</v>
      </c>
      <c r="E53" s="11">
        <f t="shared" si="15"/>
        <v>482.59100000000001</v>
      </c>
      <c r="F53" s="20">
        <f t="shared" si="15"/>
        <v>791.81100000000004</v>
      </c>
      <c r="G53" s="20">
        <f t="shared" si="15"/>
        <v>577.351</v>
      </c>
      <c r="H53" s="20">
        <f t="shared" si="15"/>
        <v>526.88900000000001</v>
      </c>
      <c r="I53" s="8">
        <f t="shared" si="4"/>
        <v>61.429216972906239</v>
      </c>
      <c r="J53" s="8">
        <f t="shared" si="3"/>
        <v>79.542940968015756</v>
      </c>
      <c r="K53" s="8">
        <f t="shared" si="1"/>
        <v>66.542268293822644</v>
      </c>
      <c r="L53" s="8">
        <f t="shared" si="2"/>
        <v>91.259736278277856</v>
      </c>
    </row>
    <row r="54" spans="1:12" x14ac:dyDescent="0.25">
      <c r="A54" s="2" t="s">
        <v>100</v>
      </c>
      <c r="B54" s="9" t="s">
        <v>46</v>
      </c>
      <c r="C54" s="12">
        <v>29.335000000000001</v>
      </c>
      <c r="D54" s="13">
        <v>26.795999999999999</v>
      </c>
      <c r="E54" s="13">
        <v>22.283000000000001</v>
      </c>
      <c r="F54" s="21">
        <v>15.907999999999999</v>
      </c>
      <c r="G54" s="21">
        <v>12.496</v>
      </c>
      <c r="H54" s="21">
        <v>11.081</v>
      </c>
      <c r="I54" s="10">
        <f t="shared" si="4"/>
        <v>75.960456792227717</v>
      </c>
      <c r="J54" s="10">
        <f t="shared" si="3"/>
        <v>83.157934020002997</v>
      </c>
      <c r="K54" s="10">
        <f t="shared" si="1"/>
        <v>69.656776464671864</v>
      </c>
      <c r="L54" s="10">
        <f t="shared" si="2"/>
        <v>88.676376440460942</v>
      </c>
    </row>
    <row r="55" spans="1:12" x14ac:dyDescent="0.25">
      <c r="A55" s="2" t="s">
        <v>101</v>
      </c>
      <c r="B55" s="9" t="s">
        <v>47</v>
      </c>
      <c r="C55" s="12">
        <v>270.25200000000001</v>
      </c>
      <c r="D55" s="13">
        <v>207.35300000000001</v>
      </c>
      <c r="E55" s="13">
        <v>181.916</v>
      </c>
      <c r="F55" s="21">
        <v>286.154</v>
      </c>
      <c r="G55" s="21">
        <v>200.863</v>
      </c>
      <c r="H55" s="21">
        <v>196.01400000000001</v>
      </c>
      <c r="I55" s="10">
        <f t="shared" si="4"/>
        <v>67.313470390598397</v>
      </c>
      <c r="J55" s="10">
        <f t="shared" si="3"/>
        <v>87.732514118435702</v>
      </c>
      <c r="K55" s="10">
        <f t="shared" si="1"/>
        <v>68.499479301355223</v>
      </c>
      <c r="L55" s="10">
        <f t="shared" si="2"/>
        <v>97.585916769141164</v>
      </c>
    </row>
    <row r="56" spans="1:12" x14ac:dyDescent="0.25">
      <c r="A56" s="2" t="s">
        <v>102</v>
      </c>
      <c r="B56" s="9" t="s">
        <v>48</v>
      </c>
      <c r="C56" s="12">
        <v>463.09899999999999</v>
      </c>
      <c r="D56" s="13">
        <v>356.637</v>
      </c>
      <c r="E56" s="13">
        <v>263.74799999999999</v>
      </c>
      <c r="F56" s="21">
        <v>460.464</v>
      </c>
      <c r="G56" s="21">
        <v>340.61099999999999</v>
      </c>
      <c r="H56" s="21">
        <v>297.97899999999998</v>
      </c>
      <c r="I56" s="10">
        <f t="shared" si="4"/>
        <v>56.952832979557286</v>
      </c>
      <c r="J56" s="10">
        <f t="shared" si="3"/>
        <v>73.954188712892943</v>
      </c>
      <c r="K56" s="10">
        <f t="shared" si="1"/>
        <v>64.712767990548656</v>
      </c>
      <c r="L56" s="10">
        <f t="shared" si="2"/>
        <v>87.483669053553754</v>
      </c>
    </row>
    <row r="57" spans="1:12" ht="30" x14ac:dyDescent="0.25">
      <c r="A57" s="2" t="s">
        <v>103</v>
      </c>
      <c r="B57" s="9" t="s">
        <v>49</v>
      </c>
      <c r="C57" s="12">
        <v>22.919</v>
      </c>
      <c r="D57" s="13">
        <v>15.919</v>
      </c>
      <c r="E57" s="13">
        <v>14.644</v>
      </c>
      <c r="F57" s="21">
        <v>29.285</v>
      </c>
      <c r="G57" s="21">
        <v>23.381</v>
      </c>
      <c r="H57" s="21">
        <v>21.815000000000001</v>
      </c>
      <c r="I57" s="10">
        <f t="shared" si="4"/>
        <v>63.894585278589815</v>
      </c>
      <c r="J57" s="10">
        <f t="shared" si="3"/>
        <v>91.990702933601355</v>
      </c>
      <c r="K57" s="10">
        <f t="shared" si="1"/>
        <v>74.492060781970295</v>
      </c>
      <c r="L57" s="10">
        <f t="shared" si="2"/>
        <v>93.302253966896203</v>
      </c>
    </row>
    <row r="58" spans="1:12" ht="28.5" x14ac:dyDescent="0.25">
      <c r="A58" s="6" t="s">
        <v>104</v>
      </c>
      <c r="B58" s="7" t="s">
        <v>50</v>
      </c>
      <c r="C58" s="11">
        <f>SUM(C59:C60)</f>
        <v>63.392000000000003</v>
      </c>
      <c r="D58" s="11">
        <f t="shared" ref="D58:H58" si="16">SUM(D59:D60)</f>
        <v>49.381</v>
      </c>
      <c r="E58" s="11">
        <f t="shared" si="16"/>
        <v>37.588000000000001</v>
      </c>
      <c r="F58" s="20">
        <f t="shared" si="16"/>
        <v>64.150000000000006</v>
      </c>
      <c r="G58" s="20">
        <f t="shared" si="16"/>
        <v>50</v>
      </c>
      <c r="H58" s="20">
        <f t="shared" si="16"/>
        <v>24.045000000000002</v>
      </c>
      <c r="I58" s="8">
        <f t="shared" si="4"/>
        <v>59.294548207975772</v>
      </c>
      <c r="J58" s="8">
        <f t="shared" si="3"/>
        <v>76.118345112492662</v>
      </c>
      <c r="K58" s="8">
        <f t="shared" si="1"/>
        <v>37.482462977396722</v>
      </c>
      <c r="L58" s="8">
        <f t="shared" si="2"/>
        <v>48.09</v>
      </c>
    </row>
    <row r="59" spans="1:12" x14ac:dyDescent="0.25">
      <c r="A59" s="2" t="s">
        <v>105</v>
      </c>
      <c r="B59" s="9" t="s">
        <v>51</v>
      </c>
      <c r="C59" s="12">
        <v>25</v>
      </c>
      <c r="D59" s="13">
        <v>21</v>
      </c>
      <c r="E59" s="13">
        <v>9.2070000000000007</v>
      </c>
      <c r="F59" s="21">
        <v>10</v>
      </c>
      <c r="G59" s="21">
        <v>10</v>
      </c>
      <c r="H59" s="21">
        <v>0</v>
      </c>
      <c r="I59" s="10">
        <f t="shared" si="4"/>
        <v>36.828000000000003</v>
      </c>
      <c r="J59" s="10">
        <f t="shared" si="3"/>
        <v>43.842857142857142</v>
      </c>
      <c r="K59" s="10">
        <f t="shared" si="1"/>
        <v>0</v>
      </c>
      <c r="L59" s="10">
        <v>0</v>
      </c>
    </row>
    <row r="60" spans="1:12" x14ac:dyDescent="0.25">
      <c r="A60" s="2" t="s">
        <v>106</v>
      </c>
      <c r="B60" s="9" t="s">
        <v>52</v>
      </c>
      <c r="C60" s="12">
        <v>38.392000000000003</v>
      </c>
      <c r="D60" s="13">
        <v>28.381</v>
      </c>
      <c r="E60" s="13">
        <v>28.381</v>
      </c>
      <c r="F60" s="21">
        <v>54.15</v>
      </c>
      <c r="G60" s="21">
        <v>40</v>
      </c>
      <c r="H60" s="21">
        <v>24.045000000000002</v>
      </c>
      <c r="I60" s="10">
        <f t="shared" si="4"/>
        <v>73.924255053136065</v>
      </c>
      <c r="J60" s="10">
        <f t="shared" si="3"/>
        <v>100</v>
      </c>
      <c r="K60" s="10">
        <f t="shared" si="1"/>
        <v>44.40443213296399</v>
      </c>
      <c r="L60" s="10">
        <f t="shared" si="2"/>
        <v>60.112499999999997</v>
      </c>
    </row>
    <row r="61" spans="1:12" ht="42.75" x14ac:dyDescent="0.25">
      <c r="A61" s="6" t="s">
        <v>107</v>
      </c>
      <c r="B61" s="7" t="s">
        <v>53</v>
      </c>
      <c r="C61" s="11">
        <f>C62</f>
        <v>172.642</v>
      </c>
      <c r="D61" s="11">
        <f t="shared" ref="D61:H61" si="17">D62</f>
        <v>141.69999999999999</v>
      </c>
      <c r="E61" s="11">
        <f t="shared" si="17"/>
        <v>89.021000000000001</v>
      </c>
      <c r="F61" s="20">
        <f t="shared" si="17"/>
        <v>127</v>
      </c>
      <c r="G61" s="20">
        <f t="shared" si="17"/>
        <v>107</v>
      </c>
      <c r="H61" s="20">
        <f t="shared" si="17"/>
        <v>43.588999999999999</v>
      </c>
      <c r="I61" s="8">
        <f t="shared" si="4"/>
        <v>51.563929982275461</v>
      </c>
      <c r="J61" s="8">
        <f t="shared" si="3"/>
        <v>62.823570924488365</v>
      </c>
      <c r="K61" s="8">
        <f t="shared" si="1"/>
        <v>34.322047244094485</v>
      </c>
      <c r="L61" s="8">
        <f t="shared" si="2"/>
        <v>40.737383177570088</v>
      </c>
    </row>
    <row r="62" spans="1:12" ht="30" x14ac:dyDescent="0.25">
      <c r="A62" s="2" t="s">
        <v>122</v>
      </c>
      <c r="B62" s="9" t="s">
        <v>54</v>
      </c>
      <c r="C62" s="12">
        <v>172.642</v>
      </c>
      <c r="D62" s="13">
        <v>141.69999999999999</v>
      </c>
      <c r="E62" s="13">
        <v>89.021000000000001</v>
      </c>
      <c r="F62" s="21">
        <v>127</v>
      </c>
      <c r="G62" s="21">
        <v>107</v>
      </c>
      <c r="H62" s="21">
        <v>43.588999999999999</v>
      </c>
      <c r="I62" s="10">
        <f t="shared" si="4"/>
        <v>51.563929982275461</v>
      </c>
      <c r="J62" s="10">
        <f t="shared" si="3"/>
        <v>62.823570924488365</v>
      </c>
      <c r="K62" s="10">
        <f t="shared" si="1"/>
        <v>34.322047244094485</v>
      </c>
      <c r="L62" s="10">
        <f t="shared" si="2"/>
        <v>40.737383177570088</v>
      </c>
    </row>
    <row r="63" spans="1:12" ht="28.5" x14ac:dyDescent="0.25">
      <c r="A63" s="6" t="s">
        <v>56</v>
      </c>
      <c r="B63" s="7" t="s">
        <v>55</v>
      </c>
      <c r="C63" s="11">
        <f>C6+C14+C16+C20+C27+C32+C36+C43+C46+C48+C53+C58+C61</f>
        <v>23092.644</v>
      </c>
      <c r="D63" s="11">
        <f t="shared" ref="D63:H63" si="18">D6+D14+D16+D20+D27+D32+D36+D43+D46+D48+D53+D58+D61</f>
        <v>14838.936</v>
      </c>
      <c r="E63" s="11">
        <f t="shared" si="18"/>
        <v>12875.654</v>
      </c>
      <c r="F63" s="20">
        <f>F6+F14+F16+F20+F27+F32+F36+F43+F46+F48+F53+F58+F61</f>
        <v>29532.851000000002</v>
      </c>
      <c r="G63" s="20">
        <f t="shared" ref="G63:H63" si="19">G6+G14+G16+G20+G27+G32+G36+G43+G46+G48+G53+G58+G61</f>
        <v>18223.613000000001</v>
      </c>
      <c r="H63" s="20">
        <f t="shared" si="19"/>
        <v>16333.870999999999</v>
      </c>
      <c r="I63" s="8">
        <f t="shared" si="4"/>
        <v>55.756517096959541</v>
      </c>
      <c r="J63" s="8">
        <f t="shared" si="3"/>
        <v>86.769388317329501</v>
      </c>
      <c r="K63" s="8">
        <f t="shared" si="1"/>
        <v>55.307464220098481</v>
      </c>
      <c r="L63" s="8">
        <f t="shared" si="2"/>
        <v>89.630256085881527</v>
      </c>
    </row>
  </sheetData>
  <mergeCells count="4">
    <mergeCell ref="A4:B4"/>
    <mergeCell ref="B3:D3"/>
    <mergeCell ref="B1:J1"/>
    <mergeCell ref="B2:J2"/>
  </mergeCells>
  <pageMargins left="0" right="0" top="0.35433070866141736" bottom="0.15748031496062992" header="0.19685039370078741" footer="0.11811023622047245"/>
  <pageSetup paperSize="9" scale="59" fitToHeight="2" orientation="landscape" r:id="rId1"/>
  <headerFooter>
    <oddHeader>&amp;C&amp;P</oddHeader>
    <firstHeader>&amp;L&amp;10ФКУ Администрации Одинцовского городского округа</firstHeader>
    <firstFooter>&amp;L&amp;10 23.07.2020 16:54:05&amp;R&amp;10&amp;P/&amp;N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Лаврухина Анна Николаевна</dc:creator>
  <cp:lastModifiedBy>Ольга Александровна Крыкова</cp:lastModifiedBy>
  <cp:lastPrinted>2021-10-26T10:40:01Z</cp:lastPrinted>
  <dcterms:created xsi:type="dcterms:W3CDTF">2020-07-23T13:54:05Z</dcterms:created>
  <dcterms:modified xsi:type="dcterms:W3CDTF">2021-10-26T10:40:02Z</dcterms:modified>
</cp:coreProperties>
</file>